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jp25363/Desktop/"/>
    </mc:Choice>
  </mc:AlternateContent>
  <xr:revisionPtr revIDLastSave="0" documentId="13_ncr:1_{7C6C4E1E-6E8C-7140-AE1E-EB39AA610AA9}" xr6:coauthVersionLast="47" xr6:coauthVersionMax="47" xr10:uidLastSave="{00000000-0000-0000-0000-000000000000}"/>
  <bookViews>
    <workbookView xWindow="38740" yWindow="500" windowWidth="29040" windowHeight="21100" tabRatio="720" xr2:uid="{00000000-000D-0000-FFFF-FFFF00000000}"/>
  </bookViews>
  <sheets>
    <sheet name="(1)はじめにお読みください" sheetId="1" r:id="rId1"/>
    <sheet name="(2-1)代理店様・CL様 記入必須" sheetId="8" r:id="rId2"/>
    <sheet name="(2-2)代理店様・CL様 エリア指定がある場合記入" sheetId="11" r:id="rId3"/>
    <sheet name="(3)LY記入 調査票" sheetId="3" r:id="rId4"/>
    <sheet name="(4)LY記入 割付" sheetId="7" r:id="rId5"/>
    <sheet name="プルダウン" sheetId="9" state="hidden" r:id="rId6"/>
  </sheets>
  <definedNames>
    <definedName name="_xlnm._FilterDatabase" localSheetId="3" hidden="1">'(3)LY記入 調査票'!$A$2:$O$112</definedName>
    <definedName name="_xlnm.Print_Area" localSheetId="0">'(1)はじめにお読みください'!$A$2:$F$49</definedName>
    <definedName name="_xlnm.Print_Area" localSheetId="3">'(3)LY記入 調査票'!$A$2:$O$112</definedName>
    <definedName name="_xlnm.Print_Titles" localSheetId="3">'(3)LY記入 調査票'!$2:$2</definedName>
    <definedName name="Z_124BAB53_C67D_4DCC_8CC2_140DDCBC4FB9_.wvu.FilterData" localSheetId="3" hidden="1">'(3)LY記入 調査票'!$A$2:$O$112</definedName>
    <definedName name="Z_6F6D0566_7B4E_4874_BCDD_39709E95193A_.wvu.FilterData" localSheetId="3" hidden="1">'(3)LY記入 調査票'!$A$2:$O$112</definedName>
    <definedName name="Z_6F6D0566_7B4E_4874_BCDD_39709E95193A_.wvu.PrintArea" localSheetId="0" hidden="1">'(1)はじめにお読みください'!$A$4:$V$49</definedName>
    <definedName name="Z_8AEE2283_5F9E_4D49_9CEC_3CA3AD06F9E5_.wvu.FilterData" localSheetId="3" hidden="1">'(3)LY記入 調査票'!$A$2:$O$112</definedName>
    <definedName name="Z_9936D682_B6CC_4F54_8759_ECCBC5D1934B_.wvu.FilterData" localSheetId="3" hidden="1">'(3)LY記入 調査票'!$A$2:$O$112</definedName>
  </definedNames>
  <calcPr calcId="191029"/>
  <customWorkbookViews>
    <customWorkbookView name="* - 個人用ビュー" guid="{6F6D0566-7B4E-4874-BCDD-39709E95193A}" mergeInterval="0" personalView="1" maximized="1" xWindow="-8" yWindow="-8" windowWidth="1874" windowHeight="1096" tabRatio="803" activeSheetId="1" showComments="commIndAndComment"/>
    <customWorkbookView name=". - 個人用ビュー" guid="{9936D682-B6CC-4F54-8759-ECCBC5D1934B}" mergeInterval="0" personalView="1" maximized="1" xWindow="-8" yWindow="-8" windowWidth="1936" windowHeight="1056" tabRatio="803" activeSheetId="1"/>
    <customWorkbookView name="LINE - 個人用ビュー" guid="{8AEE2283-5F9E-4D49-9CEC-3CA3AD06F9E5}" mergeInterval="0" personalView="1" maximized="1" xWindow="139" yWindow="-11" windowWidth="3712" windowHeight="2182" tabRatio="803"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7" l="1"/>
  <c r="E12" i="7"/>
  <c r="E11" i="7"/>
  <c r="E10" i="7"/>
  <c r="E9" i="7"/>
  <c r="E8" i="7"/>
  <c r="O71" i="8" l="1"/>
  <c r="O69" i="8"/>
  <c r="O67" i="8"/>
  <c r="O66" i="8"/>
  <c r="O65" i="8"/>
  <c r="O63" i="8"/>
  <c r="E73" i="8" s="1"/>
  <c r="O62" i="8"/>
  <c r="D14" i="8"/>
  <c r="B3" i="7" l="1"/>
  <c r="T13" i="7" l="1"/>
  <c r="S13" i="7"/>
  <c r="R13" i="7"/>
  <c r="Q13" i="7"/>
  <c r="T12" i="7"/>
  <c r="S12" i="7"/>
  <c r="R12" i="7"/>
  <c r="Q12" i="7"/>
  <c r="T11" i="7"/>
  <c r="S11" i="7"/>
  <c r="R11" i="7"/>
  <c r="Q11" i="7"/>
  <c r="T10" i="7"/>
  <c r="S10" i="7"/>
  <c r="R10" i="7"/>
  <c r="Q10" i="7"/>
  <c r="T9" i="7"/>
  <c r="S9" i="7"/>
  <c r="R9" i="7"/>
  <c r="Q9" i="7"/>
  <c r="T8" i="7"/>
  <c r="S8" i="7"/>
  <c r="R8" i="7"/>
  <c r="Q8" i="7"/>
  <c r="F30" i="8" l="1"/>
  <c r="E19" i="7"/>
  <c r="E18" i="7"/>
  <c r="E17" i="7"/>
  <c r="E16" i="7"/>
  <c r="E15" i="7"/>
  <c r="E14" i="7"/>
  <c r="P58" i="8" l="1"/>
  <c r="G4" i="7" l="1"/>
  <c r="B82" i="3"/>
  <c r="B86" i="3"/>
  <c r="B66" i="3"/>
  <c r="B31" i="3"/>
  <c r="B97" i="3"/>
  <c r="B74" i="3"/>
  <c r="B58" i="3"/>
  <c r="B50" i="3"/>
  <c r="B42" i="3"/>
  <c r="B17" i="3"/>
  <c r="B3" i="3"/>
  <c r="K27" i="3" l="1"/>
  <c r="K26" i="3"/>
  <c r="K25" i="3"/>
  <c r="K24" i="3"/>
  <c r="K23" i="3"/>
  <c r="K22" i="3"/>
  <c r="K21" i="3"/>
  <c r="K20" i="3"/>
  <c r="K19" i="3"/>
  <c r="K18" i="3"/>
  <c r="K13" i="3"/>
  <c r="K12" i="3"/>
  <c r="K11" i="3"/>
  <c r="K10" i="3"/>
  <c r="K9" i="3"/>
  <c r="K8" i="3"/>
  <c r="K7" i="3"/>
  <c r="K6" i="3"/>
  <c r="K5" i="3"/>
  <c r="K4" i="3"/>
  <c r="E14" i="11"/>
  <c r="F16" i="11" s="1"/>
  <c r="F17" i="11" l="1"/>
  <c r="F18" i="11"/>
  <c r="F62" i="11"/>
  <c r="F21" i="11"/>
  <c r="F19" i="11"/>
  <c r="F27" i="11"/>
  <c r="F39" i="11"/>
  <c r="F51" i="11"/>
  <c r="F28" i="11"/>
  <c r="F40" i="11"/>
  <c r="F52" i="11"/>
  <c r="F29" i="11"/>
  <c r="F41" i="11"/>
  <c r="F53" i="11"/>
  <c r="F30" i="11"/>
  <c r="F42" i="11"/>
  <c r="F54" i="11"/>
  <c r="F31" i="11"/>
  <c r="F43" i="11"/>
  <c r="F55" i="11"/>
  <c r="F20" i="11"/>
  <c r="F32" i="11"/>
  <c r="F44" i="11"/>
  <c r="F56" i="11"/>
  <c r="F33" i="11"/>
  <c r="F45" i="11"/>
  <c r="F57" i="11"/>
  <c r="F22" i="11"/>
  <c r="F34" i="11"/>
  <c r="F46" i="11"/>
  <c r="F58" i="11"/>
  <c r="F23" i="11"/>
  <c r="F35" i="11"/>
  <c r="F47" i="11"/>
  <c r="F59" i="11"/>
  <c r="F24" i="11"/>
  <c r="F36" i="11"/>
  <c r="F48" i="11"/>
  <c r="F60" i="11"/>
  <c r="F25" i="11"/>
  <c r="F37" i="11"/>
  <c r="F49" i="11"/>
  <c r="F61" i="11"/>
  <c r="F26" i="11"/>
  <c r="F38" i="11"/>
  <c r="F50" i="11"/>
  <c r="C171" i="8" l="1"/>
  <c r="J134" i="8"/>
  <c r="C134" i="8"/>
  <c r="P53" i="8"/>
  <c r="F27" i="8"/>
  <c r="F28" i="8" l="1"/>
  <c r="C73" i="8" l="1"/>
  <c r="C74" i="8" s="1"/>
  <c r="C19" i="7" l="1"/>
  <c r="C18" i="7"/>
  <c r="C17" i="7"/>
  <c r="C16" i="7"/>
  <c r="C15" i="7"/>
  <c r="C14" i="7"/>
  <c r="P13" i="7"/>
  <c r="C13" i="7"/>
  <c r="P12" i="7"/>
  <c r="C12" i="7"/>
  <c r="P11" i="7"/>
  <c r="C11" i="7"/>
  <c r="P10" i="7"/>
  <c r="C10" i="7"/>
  <c r="P9" i="7"/>
  <c r="C9" i="7"/>
  <c r="P8" i="7"/>
  <c r="C8" i="7"/>
  <c r="D7" i="7"/>
</calcChain>
</file>

<file path=xl/sharedStrings.xml><?xml version="1.0" encoding="utf-8"?>
<sst xmlns="http://schemas.openxmlformats.org/spreadsheetml/2006/main" count="684" uniqueCount="472">
  <si>
    <t>ブランディング指標</t>
    <rPh sb="7" eb="9">
      <t>シヒョウ</t>
    </rPh>
    <phoneticPr fontId="1"/>
  </si>
  <si>
    <t>ブランド助成想起</t>
    <rPh sb="4" eb="6">
      <t>ジョセイ</t>
    </rPh>
    <rPh sb="6" eb="8">
      <t>ソウキ</t>
    </rPh>
    <phoneticPr fontId="1"/>
  </si>
  <si>
    <t>ブランド認知・利用経験</t>
    <rPh sb="4" eb="6">
      <t>ニンチ</t>
    </rPh>
    <rPh sb="7" eb="9">
      <t>リヨウ</t>
    </rPh>
    <rPh sb="9" eb="11">
      <t>ケイケン</t>
    </rPh>
    <phoneticPr fontId="1"/>
  </si>
  <si>
    <t>ブランド関与意向</t>
    <rPh sb="4" eb="6">
      <t>カンヨ</t>
    </rPh>
    <rPh sb="6" eb="8">
      <t>イコウ</t>
    </rPh>
    <phoneticPr fontId="1"/>
  </si>
  <si>
    <t>ブランド利用意向</t>
    <rPh sb="4" eb="6">
      <t>リヨウ</t>
    </rPh>
    <rPh sb="6" eb="8">
      <t>イコウ</t>
    </rPh>
    <phoneticPr fontId="1"/>
  </si>
  <si>
    <t>ブランド推奨意向</t>
    <rPh sb="4" eb="6">
      <t>スイショウ</t>
    </rPh>
    <rPh sb="6" eb="8">
      <t>イコウ</t>
    </rPh>
    <phoneticPr fontId="1"/>
  </si>
  <si>
    <t>名前を聞いたことがある程度</t>
    <rPh sb="0" eb="2">
      <t>ナマエ</t>
    </rPh>
    <rPh sb="3" eb="4">
      <t>キ</t>
    </rPh>
    <rPh sb="11" eb="13">
      <t>テイド</t>
    </rPh>
    <phoneticPr fontId="3"/>
  </si>
  <si>
    <t>とても好き</t>
  </si>
  <si>
    <t>やや好き</t>
  </si>
  <si>
    <t>どちらともいえない</t>
  </si>
  <si>
    <t>あまり好きではない</t>
  </si>
  <si>
    <t>まったく好きではない</t>
  </si>
  <si>
    <t>調査期間の指定は可能ですか？</t>
    <rPh sb="0" eb="2">
      <t>チョウサ</t>
    </rPh>
    <rPh sb="2" eb="4">
      <t>キカン</t>
    </rPh>
    <rPh sb="5" eb="7">
      <t>シテイ</t>
    </rPh>
    <rPh sb="8" eb="10">
      <t>カノウ</t>
    </rPh>
    <phoneticPr fontId="1"/>
  </si>
  <si>
    <t>設問項目のカスタマイズは可能でしょうか？</t>
    <rPh sb="0" eb="2">
      <t>セツモン</t>
    </rPh>
    <rPh sb="2" eb="4">
      <t>コウモク</t>
    </rPh>
    <rPh sb="12" eb="14">
      <t>カノウ</t>
    </rPh>
    <phoneticPr fontId="1"/>
  </si>
  <si>
    <t>実際の調査画面は、アンケート前に確認できますか？</t>
    <rPh sb="0" eb="2">
      <t>ジッサイ</t>
    </rPh>
    <rPh sb="3" eb="5">
      <t>チョウサ</t>
    </rPh>
    <rPh sb="5" eb="7">
      <t>ガメン</t>
    </rPh>
    <rPh sb="14" eb="15">
      <t>マエ</t>
    </rPh>
    <rPh sb="16" eb="18">
      <t>カクニン</t>
    </rPh>
    <phoneticPr fontId="1"/>
  </si>
  <si>
    <t>性年代別の分析はレポートに掲載されますか？</t>
    <rPh sb="0" eb="1">
      <t>セイ</t>
    </rPh>
    <rPh sb="1" eb="4">
      <t>ネンダイベツ</t>
    </rPh>
    <rPh sb="5" eb="7">
      <t>ブンセキ</t>
    </rPh>
    <rPh sb="13" eb="15">
      <t>ケイサイ</t>
    </rPh>
    <phoneticPr fontId="1"/>
  </si>
  <si>
    <t>いいえ。調査項目のカスタマイズは、原則ご容赦いただいております。</t>
    <rPh sb="4" eb="6">
      <t>チョウサ</t>
    </rPh>
    <rPh sb="6" eb="8">
      <t>コウモク</t>
    </rPh>
    <rPh sb="17" eb="19">
      <t>ゲンソク</t>
    </rPh>
    <rPh sb="20" eb="22">
      <t>ヨウシャ</t>
    </rPh>
    <phoneticPr fontId="1"/>
  </si>
  <si>
    <t>Q1</t>
    <phoneticPr fontId="1"/>
  </si>
  <si>
    <t>Q2</t>
    <phoneticPr fontId="1"/>
  </si>
  <si>
    <t>Q3</t>
    <phoneticPr fontId="1"/>
  </si>
  <si>
    <t>Q4</t>
    <phoneticPr fontId="1"/>
  </si>
  <si>
    <t>Q5</t>
    <phoneticPr fontId="1"/>
  </si>
  <si>
    <t>①</t>
    <phoneticPr fontId="1"/>
  </si>
  <si>
    <t>選択</t>
    <rPh sb="0" eb="2">
      <t>センタク</t>
    </rPh>
    <phoneticPr fontId="1"/>
  </si>
  <si>
    <t>LINEリサーチ (ラインリサーチ)</t>
    <phoneticPr fontId="1"/>
  </si>
  <si>
    <t>その他</t>
    <rPh sb="2" eb="3">
      <t>タ</t>
    </rPh>
    <phoneticPr fontId="1"/>
  </si>
  <si>
    <t>ブランド/商品</t>
    <rPh sb="5" eb="7">
      <t>ショウヒン</t>
    </rPh>
    <phoneticPr fontId="1"/>
  </si>
  <si>
    <t>買いたい</t>
    <rPh sb="0" eb="1">
      <t>カ</t>
    </rPh>
    <phoneticPr fontId="1"/>
  </si>
  <si>
    <t>使いたい</t>
    <rPh sb="0" eb="1">
      <t>ツカ</t>
    </rPh>
    <phoneticPr fontId="1"/>
  </si>
  <si>
    <t>食べたい</t>
    <rPh sb="0" eb="1">
      <t>タ</t>
    </rPh>
    <phoneticPr fontId="1"/>
  </si>
  <si>
    <t>飲みたい</t>
    <rPh sb="0" eb="1">
      <t>ノ</t>
    </rPh>
    <phoneticPr fontId="1"/>
  </si>
  <si>
    <t>乗りたい</t>
    <rPh sb="0" eb="1">
      <t>ノ</t>
    </rPh>
    <phoneticPr fontId="1"/>
  </si>
  <si>
    <t>以上</t>
    <rPh sb="0" eb="2">
      <t>イジョウ</t>
    </rPh>
    <phoneticPr fontId="1"/>
  </si>
  <si>
    <t>申し込みたい</t>
    <rPh sb="0" eb="1">
      <t>モウ</t>
    </rPh>
    <rPh sb="2" eb="3">
      <t>コ</t>
    </rPh>
    <phoneticPr fontId="1"/>
  </si>
  <si>
    <t>登録したい</t>
    <rPh sb="0" eb="2">
      <t>トウロク</t>
    </rPh>
    <phoneticPr fontId="1"/>
  </si>
  <si>
    <t>予約したい</t>
    <rPh sb="0" eb="2">
      <t>ヨヤク</t>
    </rPh>
    <phoneticPr fontId="1"/>
  </si>
  <si>
    <t>遊びたい</t>
    <rPh sb="0" eb="1">
      <t>アソ</t>
    </rPh>
    <phoneticPr fontId="1"/>
  </si>
  <si>
    <t>使いたい/買いたい　　</t>
    <rPh sb="0" eb="1">
      <t>ツカ</t>
    </rPh>
    <rPh sb="5" eb="6">
      <t>カ</t>
    </rPh>
    <phoneticPr fontId="1"/>
  </si>
  <si>
    <t>行きたい</t>
    <rPh sb="0" eb="1">
      <t>イ</t>
    </rPh>
    <phoneticPr fontId="1"/>
  </si>
  <si>
    <t>月</t>
    <rPh sb="0" eb="1">
      <t>ガツ</t>
    </rPh>
    <phoneticPr fontId="1"/>
  </si>
  <si>
    <t>日</t>
  </si>
  <si>
    <t>日</t>
    <rPh sb="0" eb="1">
      <t>ニチ</t>
    </rPh>
    <phoneticPr fontId="1"/>
  </si>
  <si>
    <t>曜日</t>
    <rPh sb="0" eb="2">
      <t>ヨウビ</t>
    </rPh>
    <phoneticPr fontId="1"/>
  </si>
  <si>
    <t>土</t>
  </si>
  <si>
    <t>月</t>
    <rPh sb="0" eb="1">
      <t>ゲツ</t>
    </rPh>
    <phoneticPr fontId="1"/>
  </si>
  <si>
    <t>火</t>
    <rPh sb="0" eb="1">
      <t>ヒ</t>
    </rPh>
    <phoneticPr fontId="1"/>
  </si>
  <si>
    <t>水</t>
    <rPh sb="0" eb="1">
      <t>スイ</t>
    </rPh>
    <phoneticPr fontId="1"/>
  </si>
  <si>
    <t>木</t>
  </si>
  <si>
    <t>金</t>
  </si>
  <si>
    <t>あてはまるものはない</t>
  </si>
  <si>
    <t>とてもすすめたい</t>
  </si>
  <si>
    <t>ややすすめたい</t>
  </si>
  <si>
    <t>種別</t>
    <rPh sb="0" eb="2">
      <t>シュベツ</t>
    </rPh>
    <phoneticPr fontId="8"/>
  </si>
  <si>
    <t>選択肢ラベル</t>
    <rPh sb="0" eb="2">
      <t>センタク</t>
    </rPh>
    <rPh sb="2" eb="3">
      <t>シ</t>
    </rPh>
    <phoneticPr fontId="8"/>
  </si>
  <si>
    <t>その他FA</t>
    <rPh sb="2" eb="3">
      <t>タ</t>
    </rPh>
    <phoneticPr fontId="8"/>
  </si>
  <si>
    <t>選択肢排他</t>
    <rPh sb="0" eb="3">
      <t>センタクシ</t>
    </rPh>
    <rPh sb="3" eb="5">
      <t>ハイタ</t>
    </rPh>
    <phoneticPr fontId="8"/>
  </si>
  <si>
    <t>備考</t>
    <rPh sb="0" eb="2">
      <t>ビコウ</t>
    </rPh>
    <phoneticPr fontId="8"/>
  </si>
  <si>
    <t>●よくある質問</t>
    <rPh sb="5" eb="7">
      <t>シツモン</t>
    </rPh>
    <phoneticPr fontId="1"/>
  </si>
  <si>
    <t>●はじめにお読みください</t>
    <rPh sb="6" eb="7">
      <t>ヨ</t>
    </rPh>
    <phoneticPr fontId="1"/>
  </si>
  <si>
    <t>No</t>
  </si>
  <si>
    <t>ランダマイズ</t>
  </si>
  <si>
    <t>この中に知っているものはない</t>
    <rPh sb="2" eb="3">
      <t>ナカ</t>
    </rPh>
    <rPh sb="4" eb="5">
      <t>シ</t>
    </rPh>
    <phoneticPr fontId="2"/>
  </si>
  <si>
    <t>知っている</t>
    <rPh sb="0" eb="1">
      <t>シ</t>
    </rPh>
    <phoneticPr fontId="2"/>
  </si>
  <si>
    <t>まったく知らない (このアンケートで初めて知った)</t>
    <rPh sb="4" eb="5">
      <t>シ</t>
    </rPh>
    <phoneticPr fontId="5"/>
  </si>
  <si>
    <t>とても興味がある</t>
    <rPh sb="3" eb="5">
      <t>キョウミ</t>
    </rPh>
    <phoneticPr fontId="5"/>
  </si>
  <si>
    <t>やや興味がある</t>
    <rPh sb="2" eb="4">
      <t>キョウミ</t>
    </rPh>
    <phoneticPr fontId="5"/>
  </si>
  <si>
    <t>あまり興味がない</t>
    <rPh sb="3" eb="5">
      <t>キョウミ</t>
    </rPh>
    <phoneticPr fontId="5"/>
  </si>
  <si>
    <t>まったく興味がない</t>
    <rPh sb="4" eb="6">
      <t>キョウミ</t>
    </rPh>
    <phoneticPr fontId="5"/>
  </si>
  <si>
    <t>とても知りたい/理解したいと思う</t>
    <rPh sb="3" eb="4">
      <t>シ</t>
    </rPh>
    <rPh sb="8" eb="10">
      <t>リカイ</t>
    </rPh>
    <rPh sb="14" eb="15">
      <t>オモ</t>
    </rPh>
    <phoneticPr fontId="5"/>
  </si>
  <si>
    <t>やや知りたい/理解したいと思う</t>
    <rPh sb="2" eb="3">
      <t>シ</t>
    </rPh>
    <rPh sb="7" eb="9">
      <t>リカイ</t>
    </rPh>
    <rPh sb="13" eb="14">
      <t>オモ</t>
    </rPh>
    <phoneticPr fontId="5"/>
  </si>
  <si>
    <t>あまり知りたい/理解したいと思わない</t>
    <rPh sb="3" eb="4">
      <t>シ</t>
    </rPh>
    <rPh sb="8" eb="10">
      <t>リカイ</t>
    </rPh>
    <rPh sb="14" eb="15">
      <t>オモ</t>
    </rPh>
    <phoneticPr fontId="5"/>
  </si>
  <si>
    <t>まったく知りたい/理解したいと思わない</t>
    <rPh sb="4" eb="5">
      <t>シ</t>
    </rPh>
    <rPh sb="9" eb="11">
      <t>リカイ</t>
    </rPh>
    <rPh sb="15" eb="16">
      <t>オモ</t>
    </rPh>
    <phoneticPr fontId="5"/>
  </si>
  <si>
    <t>ALL</t>
    <phoneticPr fontId="1"/>
  </si>
  <si>
    <t>MA</t>
    <phoneticPr fontId="1"/>
  </si>
  <si>
    <t>選択</t>
    <rPh sb="0" eb="2">
      <t>センタク</t>
    </rPh>
    <phoneticPr fontId="1"/>
  </si>
  <si>
    <t>A</t>
    <phoneticPr fontId="1"/>
  </si>
  <si>
    <t>改ページ</t>
    <rPh sb="0" eb="1">
      <t>カイ</t>
    </rPh>
    <phoneticPr fontId="1"/>
  </si>
  <si>
    <t>B</t>
    <phoneticPr fontId="1"/>
  </si>
  <si>
    <t>C</t>
    <phoneticPr fontId="1"/>
  </si>
  <si>
    <t>回答必須設定</t>
    <rPh sb="0" eb="2">
      <t>カイトウ</t>
    </rPh>
    <rPh sb="2" eb="4">
      <t>ヒッス</t>
    </rPh>
    <rPh sb="4" eb="6">
      <t>セッテイ</t>
    </rPh>
    <phoneticPr fontId="8"/>
  </si>
  <si>
    <t>必須</t>
    <rPh sb="0" eb="2">
      <t>ヒッス</t>
    </rPh>
    <phoneticPr fontId="1"/>
  </si>
  <si>
    <t>使った</t>
    <rPh sb="0" eb="1">
      <t>ツカ</t>
    </rPh>
    <phoneticPr fontId="1"/>
  </si>
  <si>
    <t>買った</t>
    <rPh sb="0" eb="1">
      <t>カ</t>
    </rPh>
    <phoneticPr fontId="1"/>
  </si>
  <si>
    <t>食べた</t>
    <rPh sb="0" eb="1">
      <t>タ</t>
    </rPh>
    <phoneticPr fontId="1"/>
  </si>
  <si>
    <t>飲んだ</t>
    <rPh sb="0" eb="1">
      <t>ノ</t>
    </rPh>
    <phoneticPr fontId="1"/>
  </si>
  <si>
    <t>遊んだ</t>
    <rPh sb="0" eb="1">
      <t>アソ</t>
    </rPh>
    <phoneticPr fontId="1"/>
  </si>
  <si>
    <t>行った</t>
    <rPh sb="0" eb="1">
      <t>イ</t>
    </rPh>
    <phoneticPr fontId="1"/>
  </si>
  <si>
    <t>乗った</t>
    <rPh sb="0" eb="1">
      <t>ノ</t>
    </rPh>
    <phoneticPr fontId="1"/>
  </si>
  <si>
    <t>申し込んだ</t>
    <rPh sb="0" eb="1">
      <t>モウ</t>
    </rPh>
    <rPh sb="2" eb="3">
      <t>コ</t>
    </rPh>
    <phoneticPr fontId="1"/>
  </si>
  <si>
    <t>登録した</t>
    <rPh sb="0" eb="2">
      <t>トウロク</t>
    </rPh>
    <phoneticPr fontId="1"/>
  </si>
  <si>
    <t>予約した</t>
    <rPh sb="0" eb="2">
      <t>ヨヤク</t>
    </rPh>
    <phoneticPr fontId="1"/>
  </si>
  <si>
    <t>次のうち、知っている◎◎◎は？</t>
    <rPh sb="0" eb="1">
      <t>ツギ</t>
    </rPh>
    <rPh sb="5" eb="6">
      <t>シ</t>
    </rPh>
    <phoneticPr fontId="2"/>
  </si>
  <si>
    <t>SA</t>
    <phoneticPr fontId="1"/>
  </si>
  <si>
    <t>とても●●●たい</t>
  </si>
  <si>
    <t>やや●●●たい</t>
  </si>
  <si>
    <t>あまり●●●たくない</t>
  </si>
  <si>
    <t>まったく●●●たくない</t>
  </si>
  <si>
    <t>E</t>
    <phoneticPr fontId="1"/>
  </si>
  <si>
    <t>F</t>
    <phoneticPr fontId="1"/>
  </si>
  <si>
    <t>G</t>
    <phoneticPr fontId="1"/>
  </si>
  <si>
    <t>回答者ベース
表示条件</t>
    <rPh sb="0" eb="2">
      <t>カイトウ</t>
    </rPh>
    <rPh sb="2" eb="3">
      <t>シャ</t>
    </rPh>
    <rPh sb="7" eb="9">
      <t>ヒョウジ</t>
    </rPh>
    <rPh sb="9" eb="11">
      <t>ジョウケン</t>
    </rPh>
    <phoneticPr fontId="8"/>
  </si>
  <si>
    <t>-</t>
    <phoneticPr fontId="1"/>
  </si>
  <si>
    <t>SA</t>
    <phoneticPr fontId="1"/>
  </si>
  <si>
    <t>H</t>
    <phoneticPr fontId="1"/>
  </si>
  <si>
    <t>競合A</t>
    <rPh sb="0" eb="2">
      <t>キョウゴウ</t>
    </rPh>
    <phoneticPr fontId="1"/>
  </si>
  <si>
    <t>競合B</t>
    <rPh sb="0" eb="2">
      <t>キョウゴウ</t>
    </rPh>
    <phoneticPr fontId="1"/>
  </si>
  <si>
    <t>競合C</t>
    <rPh sb="0" eb="2">
      <t>キョウゴウ</t>
    </rPh>
    <phoneticPr fontId="1"/>
  </si>
  <si>
    <t>競合D</t>
    <rPh sb="0" eb="2">
      <t>キョウゴウ</t>
    </rPh>
    <phoneticPr fontId="1"/>
  </si>
  <si>
    <t>競合E</t>
    <rPh sb="0" eb="2">
      <t>キョウゴウ</t>
    </rPh>
    <phoneticPr fontId="1"/>
  </si>
  <si>
    <t>競合F</t>
    <rPh sb="0" eb="2">
      <t>キョウゴウ</t>
    </rPh>
    <phoneticPr fontId="1"/>
  </si>
  <si>
    <t>競合G</t>
    <rPh sb="0" eb="2">
      <t>キョウゴウ</t>
    </rPh>
    <phoneticPr fontId="1"/>
  </si>
  <si>
    <t>競合H</t>
    <rPh sb="0" eb="2">
      <t>キョウゴウ</t>
    </rPh>
    <phoneticPr fontId="1"/>
  </si>
  <si>
    <t>競合I</t>
    <rPh sb="0" eb="2">
      <t>キョウゴウ</t>
    </rPh>
    <phoneticPr fontId="1"/>
  </si>
  <si>
    <t>⑤</t>
    <phoneticPr fontId="1"/>
  </si>
  <si>
    <t>同上</t>
    <rPh sb="0" eb="2">
      <t>ドウジョウ</t>
    </rPh>
    <phoneticPr fontId="1"/>
  </si>
  <si>
    <t>①</t>
    <phoneticPr fontId="1"/>
  </si>
  <si>
    <t>②</t>
    <phoneticPr fontId="1"/>
  </si>
  <si>
    <t>このファイルの目的</t>
    <rPh sb="7" eb="9">
      <t>モクテキ</t>
    </rPh>
    <phoneticPr fontId="1"/>
  </si>
  <si>
    <t>誰が</t>
    <rPh sb="0" eb="1">
      <t>ダレ</t>
    </rPh>
    <phoneticPr fontId="1"/>
  </si>
  <si>
    <t>何を</t>
    <rPh sb="0" eb="1">
      <t>ナニ</t>
    </rPh>
    <phoneticPr fontId="1"/>
  </si>
  <si>
    <t>調査対象者条件・調査票の確定</t>
    <rPh sb="0" eb="2">
      <t>チョウサ</t>
    </rPh>
    <rPh sb="2" eb="4">
      <t>タイショウ</t>
    </rPh>
    <rPh sb="4" eb="5">
      <t>シャ</t>
    </rPh>
    <rPh sb="5" eb="7">
      <t>ジョウケン</t>
    </rPh>
    <rPh sb="8" eb="11">
      <t>チョウサヒョウ</t>
    </rPh>
    <rPh sb="12" eb="14">
      <t>カクテイ</t>
    </rPh>
    <phoneticPr fontId="1"/>
  </si>
  <si>
    <t>いいえ。本入稿シートをご入稿いただいた後は、画面の作成からアンケート実施、レポートのご納品まで、</t>
    <rPh sb="4" eb="5">
      <t>ホン</t>
    </rPh>
    <rPh sb="5" eb="7">
      <t>ニュウコウ</t>
    </rPh>
    <rPh sb="12" eb="14">
      <t>ニュウコウ</t>
    </rPh>
    <rPh sb="19" eb="20">
      <t>アト</t>
    </rPh>
    <rPh sb="22" eb="24">
      <t>ガメン</t>
    </rPh>
    <rPh sb="25" eb="27">
      <t>サクセイ</t>
    </rPh>
    <rPh sb="34" eb="36">
      <t>ジッシ</t>
    </rPh>
    <rPh sb="43" eb="45">
      <t>ノウヒン</t>
    </rPh>
    <phoneticPr fontId="1"/>
  </si>
  <si>
    <t>ワンストップで進行させていただいております。</t>
  </si>
  <si>
    <t>原則、入稿シートがそのまま調査画面に反映されますが、商材や広告素材によってはスマートフォンでの</t>
    <rPh sb="0" eb="2">
      <t>ゲンソク</t>
    </rPh>
    <rPh sb="3" eb="5">
      <t>ニュウコウ</t>
    </rPh>
    <rPh sb="13" eb="15">
      <t>チョウサ</t>
    </rPh>
    <rPh sb="15" eb="17">
      <t>ガメン</t>
    </rPh>
    <rPh sb="18" eb="20">
      <t>ハンエイ</t>
    </rPh>
    <rPh sb="26" eb="28">
      <t>ショウザイ</t>
    </rPh>
    <rPh sb="29" eb="31">
      <t>コウコク</t>
    </rPh>
    <rPh sb="31" eb="33">
      <t>ソザイ</t>
    </rPh>
    <phoneticPr fontId="1"/>
  </si>
  <si>
    <t>回答のしやすさを考慮して、言い回しや言葉尻を適宜変更する場合がございます。</t>
    <phoneticPr fontId="1"/>
  </si>
  <si>
    <t>以上</t>
    <rPh sb="0" eb="2">
      <t>イジョウ</t>
    </rPh>
    <phoneticPr fontId="1"/>
  </si>
  <si>
    <t>〈必須でご記入ください〉</t>
    <phoneticPr fontId="1"/>
  </si>
  <si>
    <t>性別</t>
    <rPh sb="0" eb="2">
      <t>セイベツ</t>
    </rPh>
    <phoneticPr fontId="1"/>
  </si>
  <si>
    <t>男性</t>
    <rPh sb="0" eb="2">
      <t>ダンセイ</t>
    </rPh>
    <phoneticPr fontId="1"/>
  </si>
  <si>
    <t>女性</t>
    <rPh sb="0" eb="2">
      <t>ジョセイ</t>
    </rPh>
    <phoneticPr fontId="1"/>
  </si>
  <si>
    <t>問</t>
    <rPh sb="0" eb="1">
      <t>モン</t>
    </rPh>
    <phoneticPr fontId="1"/>
  </si>
  <si>
    <t>③</t>
    <phoneticPr fontId="1"/>
  </si>
  <si>
    <t>④</t>
    <phoneticPr fontId="1"/>
  </si>
  <si>
    <t>⑥</t>
    <phoneticPr fontId="1"/>
  </si>
  <si>
    <t>⑦</t>
    <phoneticPr fontId="1"/>
  </si>
  <si>
    <t>⑧</t>
    <phoneticPr fontId="1"/>
  </si>
  <si>
    <t>⑨</t>
    <phoneticPr fontId="1"/>
  </si>
  <si>
    <t>ブランド助成想起 
(特定キーワード)</t>
    <rPh sb="4" eb="6">
      <t>ジョセイ</t>
    </rPh>
    <rPh sb="6" eb="8">
      <t>ソウキ</t>
    </rPh>
    <rPh sb="11" eb="13">
      <t>トクテイ</t>
    </rPh>
    <phoneticPr fontId="1"/>
  </si>
  <si>
    <t>小見出し</t>
    <rPh sb="0" eb="3">
      <t>コミダ</t>
    </rPh>
    <phoneticPr fontId="1"/>
  </si>
  <si>
    <t>●●●ている/●●●たことがある</t>
    <phoneticPr fontId="1"/>
  </si>
  <si>
    <t>●●●たことはないが、◎◎◎をよく知っている</t>
    <rPh sb="17" eb="18">
      <t>シ</t>
    </rPh>
    <phoneticPr fontId="5"/>
  </si>
  <si>
    <t>●●●たことはないが、◎◎◎をある程度知っている</t>
    <rPh sb="17" eb="19">
      <t>テイド</t>
    </rPh>
    <rPh sb="19" eb="20">
      <t>シ</t>
    </rPh>
    <phoneticPr fontId="5"/>
  </si>
  <si>
    <t>④</t>
    <phoneticPr fontId="1"/>
  </si>
  <si>
    <t>聴取
必須/選択</t>
    <rPh sb="0" eb="2">
      <t>チョウシュ</t>
    </rPh>
    <rPh sb="3" eb="5">
      <t>ヒッス</t>
    </rPh>
    <rPh sb="6" eb="8">
      <t>センタク</t>
    </rPh>
    <phoneticPr fontId="8"/>
  </si>
  <si>
    <t>代理店様・クライアント様</t>
    <rPh sb="0" eb="3">
      <t>ダイリテン</t>
    </rPh>
    <rPh sb="3" eb="4">
      <t>サマ</t>
    </rPh>
    <rPh sb="11" eb="12">
      <t>サマ</t>
    </rPh>
    <phoneticPr fontId="1"/>
  </si>
  <si>
    <t>代理店様・クライアント様</t>
    <rPh sb="0" eb="4">
      <t>ダイリテンサマ</t>
    </rPh>
    <rPh sb="11" eb="12">
      <t>サマ</t>
    </rPh>
    <phoneticPr fontId="1"/>
  </si>
  <si>
    <t>-</t>
    <phoneticPr fontId="1"/>
  </si>
  <si>
    <t>男女</t>
    <rPh sb="0" eb="2">
      <t>ダンジョ</t>
    </rPh>
    <phoneticPr fontId="1"/>
  </si>
  <si>
    <t>I</t>
    <phoneticPr fontId="1"/>
  </si>
  <si>
    <t>J</t>
    <phoneticPr fontId="1"/>
  </si>
  <si>
    <t>男性のみ</t>
    <rPh sb="0" eb="2">
      <t>ダンセイ</t>
    </rPh>
    <phoneticPr fontId="1"/>
  </si>
  <si>
    <t>女性のみ</t>
    <rPh sb="0" eb="2">
      <t>ジョセイ</t>
    </rPh>
    <phoneticPr fontId="1"/>
  </si>
  <si>
    <t>割付セル</t>
    <rPh sb="0" eb="2">
      <t>ワリツケ</t>
    </rPh>
    <phoneticPr fontId="8"/>
  </si>
  <si>
    <t>割付数</t>
    <rPh sb="0" eb="2">
      <t>ワリツケ</t>
    </rPh>
    <rPh sb="2" eb="3">
      <t>スウ</t>
    </rPh>
    <phoneticPr fontId="8"/>
  </si>
  <si>
    <t>割付条件</t>
    <rPh sb="0" eb="2">
      <t>ワリツケ</t>
    </rPh>
    <rPh sb="2" eb="4">
      <t>ジョウケン</t>
    </rPh>
    <phoneticPr fontId="8"/>
  </si>
  <si>
    <t>Total</t>
    <phoneticPr fontId="1"/>
  </si>
  <si>
    <t>年齢下限</t>
    <rPh sb="0" eb="2">
      <t>ネンレイ</t>
    </rPh>
    <rPh sb="2" eb="4">
      <t>カゲン</t>
    </rPh>
    <phoneticPr fontId="1"/>
  </si>
  <si>
    <t>年齢上限</t>
    <rPh sb="0" eb="2">
      <t>ネンレイ</t>
    </rPh>
    <rPh sb="2" eb="4">
      <t>ジョウゲン</t>
    </rPh>
    <phoneticPr fontId="1"/>
  </si>
  <si>
    <t>接触区分</t>
    <rPh sb="0" eb="2">
      <t>セッショク</t>
    </rPh>
    <rPh sb="2" eb="4">
      <t>クブン</t>
    </rPh>
    <phoneticPr fontId="1"/>
  </si>
  <si>
    <t>-</t>
  </si>
  <si>
    <t>▼入力欄</t>
    <rPh sb="1" eb="3">
      <t>ニュウリョク</t>
    </rPh>
    <rPh sb="3" eb="4">
      <t>ラン</t>
    </rPh>
    <phoneticPr fontId="1"/>
  </si>
  <si>
    <t>あまりすすめたくない</t>
    <phoneticPr fontId="2"/>
  </si>
  <si>
    <t>まったくすすめたくない</t>
    <phoneticPr fontId="2"/>
  </si>
  <si>
    <t>小見出し</t>
    <rPh sb="0" eb="3">
      <t>コミダ</t>
    </rPh>
    <phoneticPr fontId="5"/>
  </si>
  <si>
    <t>ALL</t>
  </si>
  <si>
    <t>ALL</t>
    <phoneticPr fontId="2"/>
  </si>
  <si>
    <t>※★広告主商材★を知らなかった方も、今のお気持ちをお答えください。</t>
    <phoneticPr fontId="5"/>
  </si>
  <si>
    <t>ゲーム</t>
  </si>
  <si>
    <t>セール</t>
  </si>
  <si>
    <t>イベント</t>
  </si>
  <si>
    <t>内容が印象に残った</t>
    <rPh sb="0" eb="2">
      <t>ナイヨウ</t>
    </rPh>
    <rPh sb="3" eb="5">
      <t>インショウ</t>
    </rPh>
    <rPh sb="6" eb="7">
      <t>ノコ</t>
    </rPh>
    <phoneticPr fontId="4"/>
  </si>
  <si>
    <t>内容がわかりやすかった</t>
    <rPh sb="0" eb="2">
      <t>ナイヨウ</t>
    </rPh>
    <phoneticPr fontId="4"/>
  </si>
  <si>
    <t>内容が楽しかった</t>
    <rPh sb="0" eb="2">
      <t>ナイヨウ</t>
    </rPh>
    <rPh sb="3" eb="4">
      <t>タノ</t>
    </rPh>
    <phoneticPr fontId="4"/>
  </si>
  <si>
    <t>内容に信頼が持てた</t>
    <rPh sb="0" eb="2">
      <t>ナイヨウ</t>
    </rPh>
    <rPh sb="3" eb="5">
      <t>シンライ</t>
    </rPh>
    <rPh sb="6" eb="7">
      <t>モ</t>
    </rPh>
    <phoneticPr fontId="4"/>
  </si>
  <si>
    <t>内容に好感を持った</t>
  </si>
  <si>
    <t>はい。性年代別分析については、基本10歳刻みの数値をレポートに掲載いたします。</t>
    <rPh sb="3" eb="4">
      <t>セイ</t>
    </rPh>
    <rPh sb="4" eb="6">
      <t>ネンダイ</t>
    </rPh>
    <rPh sb="6" eb="7">
      <t>ベツ</t>
    </rPh>
    <rPh sb="7" eb="9">
      <t>ブンセキ</t>
    </rPh>
    <rPh sb="15" eb="17">
      <t>キホン</t>
    </rPh>
    <rPh sb="19" eb="20">
      <t>サイ</t>
    </rPh>
    <rPh sb="20" eb="21">
      <t>キザ</t>
    </rPh>
    <rPh sb="23" eb="25">
      <t>スウチ</t>
    </rPh>
    <rPh sb="31" eb="33">
      <t>ケイサイ</t>
    </rPh>
    <phoneticPr fontId="1"/>
  </si>
  <si>
    <t>ただし、広告や商材の認知状況次第で、レポート掲載に必要なサンプル数 (n=20) に満たない性年代は、数値非表示とさせていただきます。</t>
    <phoneticPr fontId="1"/>
  </si>
  <si>
    <t>掲載画像取得元URL：</t>
    <phoneticPr fontId="5"/>
  </si>
  <si>
    <t>※注意※ 広告主商材が発売前または発売から日が浅く、使用／購入者が出現する可能性が低い場合、選択肢1は非表示とする。選択肢2,3「●●●たことはないが」は削除する。</t>
    <rPh sb="1" eb="3">
      <t>チュウイ</t>
    </rPh>
    <rPh sb="5" eb="8">
      <t>コウコクヌシ</t>
    </rPh>
    <rPh sb="8" eb="10">
      <t>ショウザイ</t>
    </rPh>
    <rPh sb="11" eb="14">
      <t>ハツバイマエ</t>
    </rPh>
    <rPh sb="17" eb="19">
      <t>ハツバイ</t>
    </rPh>
    <rPh sb="21" eb="22">
      <t>ヒ</t>
    </rPh>
    <rPh sb="23" eb="24">
      <t>アサ</t>
    </rPh>
    <rPh sb="26" eb="28">
      <t>シヨウ</t>
    </rPh>
    <rPh sb="29" eb="32">
      <t>コウニュウシャ</t>
    </rPh>
    <rPh sb="33" eb="35">
      <t>シュツゲン</t>
    </rPh>
    <rPh sb="37" eb="40">
      <t>カノウセイ</t>
    </rPh>
    <rPh sb="41" eb="42">
      <t>ヒク</t>
    </rPh>
    <rPh sb="43" eb="45">
      <t>バアイ</t>
    </rPh>
    <rPh sb="46" eb="49">
      <t>カテ</t>
    </rPh>
    <rPh sb="51" eb="54">
      <t>ヒヒョウジ</t>
    </rPh>
    <rPh sb="58" eb="61">
      <t>カテ</t>
    </rPh>
    <rPh sb="77" eb="79">
      <t>サクジョ</t>
    </rPh>
    <phoneticPr fontId="1"/>
  </si>
  <si>
    <t>MA</t>
    <phoneticPr fontId="2"/>
  </si>
  <si>
    <t>ログ (mid)</t>
    <phoneticPr fontId="1"/>
  </si>
  <si>
    <t>接触区分間基本属性一致チェック</t>
    <rPh sb="0" eb="5">
      <t>セッショククブンカン</t>
    </rPh>
    <rPh sb="5" eb="9">
      <t>キホンゾクセイ</t>
    </rPh>
    <rPh sb="9" eb="11">
      <t>イッチ</t>
    </rPh>
    <phoneticPr fontId="1"/>
  </si>
  <si>
    <t>G列</t>
    <rPh sb="1" eb="2">
      <t>レツ</t>
    </rPh>
    <phoneticPr fontId="1"/>
  </si>
  <si>
    <t>H列</t>
    <rPh sb="1" eb="2">
      <t>レツ</t>
    </rPh>
    <phoneticPr fontId="1"/>
  </si>
  <si>
    <t>I列</t>
    <rPh sb="1" eb="2">
      <t>レツ</t>
    </rPh>
    <phoneticPr fontId="1"/>
  </si>
  <si>
    <t>J列</t>
    <rPh sb="1" eb="2">
      <t>レツ</t>
    </rPh>
    <phoneticPr fontId="1"/>
  </si>
  <si>
    <t>ブランド/製品</t>
    <rPh sb="5" eb="7">
      <t>セイヒン</t>
    </rPh>
    <phoneticPr fontId="1"/>
  </si>
  <si>
    <t>製品</t>
    <rPh sb="0" eb="2">
      <t>セイヒン</t>
    </rPh>
    <phoneticPr fontId="1"/>
  </si>
  <si>
    <t>-</t>
    <phoneticPr fontId="5"/>
  </si>
  <si>
    <t>いつまでに (締め切り)</t>
    <rPh sb="7" eb="8">
      <t>シ</t>
    </rPh>
    <rPh sb="9" eb="10">
      <t>キ</t>
    </rPh>
    <phoneticPr fontId="1"/>
  </si>
  <si>
    <t>※注意※ 広告主商材が、使用や購入が1回だけと想定される場合、回答者ベースはC=2-5 (使用経験なし) とする。</t>
    <rPh sb="5" eb="10">
      <t>コウコクヌシショウザイ</t>
    </rPh>
    <rPh sb="12" eb="14">
      <t>シヨウ</t>
    </rPh>
    <rPh sb="28" eb="30">
      <t>バアイ</t>
    </rPh>
    <rPh sb="31" eb="33">
      <t>カイトウ</t>
    </rPh>
    <rPh sb="33" eb="34">
      <t>シャ</t>
    </rPh>
    <phoneticPr fontId="1"/>
  </si>
  <si>
    <t>指定なし (全国)</t>
    <rPh sb="0" eb="2">
      <t>シテイ</t>
    </rPh>
    <rPh sb="6" eb="8">
      <t>ゼンコク</t>
    </rPh>
    <phoneticPr fontId="1"/>
  </si>
  <si>
    <t>指定あり</t>
    <rPh sb="0" eb="2">
      <t>シテイ</t>
    </rPh>
    <phoneticPr fontId="1"/>
  </si>
  <si>
    <t>調査対象者の性別・年齢・エリア指定有無をプルダウンよりご指定ください。</t>
    <rPh sb="0" eb="2">
      <t>チョウサ</t>
    </rPh>
    <rPh sb="2" eb="4">
      <t>タイショウ</t>
    </rPh>
    <rPh sb="4" eb="5">
      <t>シャ</t>
    </rPh>
    <rPh sb="6" eb="8">
      <t>セイベツ</t>
    </rPh>
    <rPh sb="9" eb="11">
      <t>ネンレイ</t>
    </rPh>
    <rPh sb="15" eb="19">
      <t>シテイウム</t>
    </rPh>
    <rPh sb="28" eb="30">
      <t>シテイ</t>
    </rPh>
    <phoneticPr fontId="1"/>
  </si>
  <si>
    <t>調査対象エリア</t>
    <rPh sb="0" eb="2">
      <t>チョウサ</t>
    </rPh>
    <rPh sb="2" eb="4">
      <t>タイショウ</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</si>
  <si>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</si>
  <si>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</si>
  <si>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</si>
  <si>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</si>
  <si>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</si>
  <si>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</si>
  <si>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</si>
  <si>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</si>
  <si>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</si>
  <si>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</si>
  <si>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</si>
  <si>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</si>
  <si>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</si>
  <si>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</si>
  <si>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</si>
  <si>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</si>
  <si>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</si>
  <si>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</si>
  <si>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</si>
  <si>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</si>
  <si>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</si>
  <si>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</si>
  <si>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</si>
  <si>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</si>
  <si>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</si>
  <si>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</si>
  <si>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</si>
  <si>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</si>
  <si>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</si>
  <si>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</si>
  <si>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</si>
  <si>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</si>
  <si>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</si>
  <si>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</si>
  <si>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</si>
  <si>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</si>
  <si>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</si>
  <si>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</si>
  <si>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</si>
  <si>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</si>
  <si>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</si>
  <si>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</si>
  <si>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</si>
  <si>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</si>
  <si>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</si>
  <si>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</si>
  <si>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</si>
  <si>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〈調査対象エリアに指定がある場合ご記入ください〉</t>
    <rPh sb="1" eb="3">
      <t>チョウサ</t>
    </rPh>
    <rPh sb="3" eb="5">
      <t>タイショウ</t>
    </rPh>
    <rPh sb="9" eb="11">
      <t>シテイ</t>
    </rPh>
    <rPh sb="14" eb="16">
      <t>バアイ</t>
    </rPh>
    <phoneticPr fontId="1"/>
  </si>
  <si>
    <t>入稿シートはいつまでに入稿すればいいでしょうか？</t>
    <rPh sb="0" eb="2">
      <t>ニュウコウ</t>
    </rPh>
    <rPh sb="11" eb="13">
      <t>ニュウコウ</t>
    </rPh>
    <phoneticPr fontId="1"/>
  </si>
  <si>
    <t>※緑色のセルがなければ、ご記入不要です。</t>
    <rPh sb="1" eb="2">
      <t>ミドリ</t>
    </rPh>
    <rPh sb="2" eb="3">
      <t>イロ</t>
    </rPh>
    <rPh sb="13" eb="15">
      <t>キニュウ</t>
    </rPh>
    <rPh sb="15" eb="17">
      <t>フヨウ</t>
    </rPh>
    <phoneticPr fontId="1"/>
  </si>
  <si>
    <t>h2.:line:</t>
    <phoneticPr fontId="8"/>
  </si>
  <si>
    <t>h2.知っている</t>
    <rPh sb="3" eb="4">
      <t>シ</t>
    </rPh>
    <phoneticPr fontId="2"/>
  </si>
  <si>
    <t>h2.知らない</t>
    <rPh sb="3" eb="4">
      <t>シ</t>
    </rPh>
    <phoneticPr fontId="2"/>
  </si>
  <si>
    <t>h2.内容について</t>
    <rPh sb="3" eb="5">
      <t>ナイヨウ</t>
    </rPh>
    <phoneticPr fontId="5"/>
  </si>
  <si>
    <t>h2.★広告主商材★について</t>
    <phoneticPr fontId="5"/>
  </si>
  <si>
    <t>h2.:line:</t>
    <phoneticPr fontId="5"/>
  </si>
  <si>
    <t>◎◎◎の魅力が増した</t>
    <rPh sb="4" eb="6">
      <t>ミリョク</t>
    </rPh>
    <rPh sb="7" eb="8">
      <t>マ</t>
    </rPh>
    <phoneticPr fontId="4"/>
  </si>
  <si>
    <t>◎◎◎を好きになった</t>
    <phoneticPr fontId="5"/>
  </si>
  <si>
    <t>◎◎◎に興味を持った</t>
    <phoneticPr fontId="5"/>
  </si>
  <si>
    <t>◎◎◎を家族や友だち・知り合いにすすめたいと思った</t>
    <rPh sb="11" eb="12">
      <t>シ</t>
    </rPh>
    <rPh sb="13" eb="14">
      <t>ア</t>
    </rPh>
    <phoneticPr fontId="4"/>
  </si>
  <si>
    <t>◎◎◎について知っていることが増えた/理解が深まった</t>
    <phoneticPr fontId="5"/>
  </si>
  <si>
    <t>回答者除外案件：</t>
    <rPh sb="0" eb="3">
      <t>カイトウシャ</t>
    </rPh>
    <rPh sb="3" eb="5">
      <t>ジョガイ</t>
    </rPh>
    <rPh sb="5" eb="7">
      <t>アンケン</t>
    </rPh>
    <phoneticPr fontId="1"/>
  </si>
  <si>
    <t>代理店・クライアント様とLINEヤフー社が確認・合意するためのものです。</t>
    <rPh sb="0" eb="3">
      <t>ダイリテン</t>
    </rPh>
    <rPh sb="10" eb="11">
      <t>サマ</t>
    </rPh>
    <phoneticPr fontId="1"/>
  </si>
  <si>
    <t>LINEヤフー社</t>
    <phoneticPr fontId="1"/>
  </si>
  <si>
    <t>LINEヤフー社が作成した調査票をご確認いただき、内容ご承認/修正・変更のご要望を連絡する</t>
    <rPh sb="41" eb="43">
      <t>レンラク</t>
    </rPh>
    <phoneticPr fontId="1"/>
  </si>
  <si>
    <t>代理店様・クライアント様
/LINEヤフー社</t>
    <phoneticPr fontId="1"/>
  </si>
  <si>
    <t>このファイルの内容に関するご不明点はLINEヤフー社までお問合せください。</t>
    <rPh sb="7" eb="9">
      <t>ナイヨウ</t>
    </rPh>
    <rPh sb="10" eb="11">
      <t>カン</t>
    </rPh>
    <rPh sb="14" eb="16">
      <t>フメイ</t>
    </rPh>
    <rPh sb="16" eb="17">
      <t>テン</t>
    </rPh>
    <rPh sb="29" eb="31">
      <t>トイアワ</t>
    </rPh>
    <phoneticPr fontId="1"/>
  </si>
  <si>
    <t>〈必須でご記入ください〉</t>
  </si>
  <si>
    <t>調査対象者条件</t>
    <rPh sb="0" eb="2">
      <t>チョウサ</t>
    </rPh>
    <rPh sb="2" eb="5">
      <t>タイショウシャ</t>
    </rPh>
    <rPh sb="5" eb="7">
      <t>ジョウケン</t>
    </rPh>
    <phoneticPr fontId="1"/>
  </si>
  <si>
    <t>年齢</t>
    <rPh sb="0" eb="2">
      <t>ネンレイ</t>
    </rPh>
    <phoneticPr fontId="1"/>
  </si>
  <si>
    <t>エリア</t>
    <phoneticPr fontId="1"/>
  </si>
  <si>
    <t>歳 から</t>
    <rPh sb="0" eb="1">
      <t>サイ</t>
    </rPh>
    <phoneticPr fontId="1"/>
  </si>
  <si>
    <t>歳 まで</t>
    <rPh sb="0" eb="1">
      <t>サイ</t>
    </rPh>
    <phoneticPr fontId="1"/>
  </si>
  <si>
    <t>調査項目</t>
    <rPh sb="0" eb="2">
      <t>チョウサ</t>
    </rPh>
    <rPh sb="2" eb="4">
      <t>コウモク</t>
    </rPh>
    <phoneticPr fontId="1"/>
  </si>
  <si>
    <t>※設問文・選択肢の具体的な内容はシート(3)をご覧ください。</t>
    <rPh sb="1" eb="4">
      <t>セツモンブン</t>
    </rPh>
    <rPh sb="5" eb="8">
      <t>センタクシ</t>
    </rPh>
    <rPh sb="9" eb="12">
      <t>グタイテキ</t>
    </rPh>
    <rPh sb="13" eb="15">
      <t>ナイヨウ</t>
    </rPh>
    <rPh sb="24" eb="25">
      <t>ラン</t>
    </rPh>
    <phoneticPr fontId="1"/>
  </si>
  <si>
    <t>※必須設問を非聴取にすることはできません。</t>
    <rPh sb="1" eb="5">
      <t>ヒッスセツモン</t>
    </rPh>
    <rPh sb="6" eb="9">
      <t>ヒチョウシュ</t>
    </rPh>
    <phoneticPr fontId="1"/>
  </si>
  <si>
    <t>※聴取順は回答のしやすさに応じてLINEヤフー社で決定します。</t>
    <rPh sb="1" eb="4">
      <t>チョウシュジュン</t>
    </rPh>
    <rPh sb="5" eb="7">
      <t>カイトウ</t>
    </rPh>
    <rPh sb="13" eb="14">
      <t>オウ</t>
    </rPh>
    <rPh sb="23" eb="24">
      <t>シャ</t>
    </rPh>
    <rPh sb="25" eb="27">
      <t>ケッテイ</t>
    </rPh>
    <phoneticPr fontId="1"/>
  </si>
  <si>
    <t>選択設問</t>
    <rPh sb="0" eb="4">
      <t>センタクセツモン</t>
    </rPh>
    <phoneticPr fontId="1"/>
  </si>
  <si>
    <t>好意度</t>
    <rPh sb="0" eb="3">
      <t>コウイド</t>
    </rPh>
    <phoneticPr fontId="1"/>
  </si>
  <si>
    <t>興味度</t>
    <rPh sb="0" eb="3">
      <t>キョウミド</t>
    </rPh>
    <phoneticPr fontId="1"/>
  </si>
  <si>
    <t>項目</t>
    <rPh sb="0" eb="2">
      <t>コウモク</t>
    </rPh>
    <phoneticPr fontId="1"/>
  </si>
  <si>
    <t>分類</t>
    <rPh sb="0" eb="2">
      <t>ブンルイ</t>
    </rPh>
    <phoneticPr fontId="1"/>
  </si>
  <si>
    <t>ブランド好意度</t>
    <rPh sb="4" eb="6">
      <t>コウイ</t>
    </rPh>
    <rPh sb="6" eb="7">
      <t>ド</t>
    </rPh>
    <phoneticPr fontId="1"/>
  </si>
  <si>
    <t>ブランド興味度</t>
    <rPh sb="4" eb="6">
      <t>キョウミ</t>
    </rPh>
    <rPh sb="6" eb="7">
      <t>ド</t>
    </rPh>
    <phoneticPr fontId="1"/>
  </si>
  <si>
    <t>計</t>
    <rPh sb="0" eb="1">
      <t>ケイ</t>
    </rPh>
    <phoneticPr fontId="1"/>
  </si>
  <si>
    <t>○</t>
    <phoneticPr fontId="1"/>
  </si>
  <si>
    <t>選択設問不要</t>
    <rPh sb="0" eb="4">
      <t>センタクセツモン</t>
    </rPh>
    <rPh sb="4" eb="6">
      <t>フヨウ</t>
    </rPh>
    <phoneticPr fontId="1"/>
  </si>
  <si>
    <t>設問文に使用する広告主商材名をご記入ください。</t>
    <rPh sb="0" eb="3">
      <t>セツモンブン</t>
    </rPh>
    <rPh sb="4" eb="6">
      <t>シヨウ</t>
    </rPh>
    <rPh sb="8" eb="11">
      <t>コウコクヌシ</t>
    </rPh>
    <rPh sb="11" eb="14">
      <t>ショウザイメイ</t>
    </rPh>
    <rPh sb="16" eb="18">
      <t>キニュウ</t>
    </rPh>
    <phoneticPr fontId="1"/>
  </si>
  <si>
    <r>
      <t>例：設問C (ブランド認知・利用経験</t>
    </r>
    <r>
      <rPr>
        <b/>
        <sz val="11"/>
        <color theme="1"/>
        <rFont val="メイリオ"/>
        <family val="3"/>
        <charset val="128"/>
        <scheme val="minor"/>
      </rPr>
      <t>)</t>
    </r>
    <rPh sb="0" eb="1">
      <t>レイ</t>
    </rPh>
    <rPh sb="2" eb="4">
      <t>セツモン</t>
    </rPh>
    <phoneticPr fontId="1"/>
  </si>
  <si>
    <t>広告主商材</t>
    <rPh sb="0" eb="3">
      <t>コウコクヌシ</t>
    </rPh>
    <rPh sb="3" eb="5">
      <t>ショウザイ</t>
    </rPh>
    <phoneticPr fontId="1"/>
  </si>
  <si>
    <t>設問C (ブランド認知・利用経験)</t>
    <rPh sb="0" eb="2">
      <t>セツモン</t>
    </rPh>
    <phoneticPr fontId="1"/>
  </si>
  <si>
    <t>プレイした</t>
  </si>
  <si>
    <t>プレイしたい</t>
  </si>
  <si>
    <t>〇〇たい/買いたい (例：飲みたい/買いたい)</t>
    <rPh sb="5" eb="6">
      <t>カ</t>
    </rPh>
    <rPh sb="12" eb="13">
      <t>ノ</t>
    </rPh>
    <rPh sb="17" eb="18">
      <t>カ</t>
    </rPh>
    <phoneticPr fontId="1"/>
  </si>
  <si>
    <t>※no14を選択の場合、文言をご入力ください</t>
    <rPh sb="6" eb="8">
      <t>センタク</t>
    </rPh>
    <rPh sb="9" eb="11">
      <t>バアイ</t>
    </rPh>
    <rPh sb="12" eb="14">
      <t>モンゴン</t>
    </rPh>
    <rPh sb="16" eb="18">
      <t>ニュウリョク</t>
    </rPh>
    <phoneticPr fontId="1"/>
  </si>
  <si>
    <t>1. 使っている/使ったことがある</t>
    <rPh sb="3" eb="4">
      <t>ツカ</t>
    </rPh>
    <rPh sb="9" eb="10">
      <t>ツカ</t>
    </rPh>
    <phoneticPr fontId="1"/>
  </si>
  <si>
    <t>4. 名前を聞いたことがある程度</t>
    <rPh sb="3" eb="5">
      <t>ナマエ</t>
    </rPh>
    <rPh sb="6" eb="7">
      <t>キ</t>
    </rPh>
    <rPh sb="14" eb="16">
      <t>テイド</t>
    </rPh>
    <phoneticPr fontId="3"/>
  </si>
  <si>
    <t>知らない</t>
    <rPh sb="0" eb="1">
      <t>シ</t>
    </rPh>
    <phoneticPr fontId="1"/>
  </si>
  <si>
    <t>5. まったく知らない (このアンケートで初めて知った)</t>
    <rPh sb="7" eb="8">
      <t>シ</t>
    </rPh>
    <rPh sb="21" eb="22">
      <t>ハジ</t>
    </rPh>
    <rPh sb="24" eb="25">
      <t>シ</t>
    </rPh>
    <phoneticPr fontId="1"/>
  </si>
  <si>
    <t>ブランド/サービス</t>
  </si>
  <si>
    <t>企業/ブランド</t>
  </si>
  <si>
    <t>ブランド</t>
  </si>
  <si>
    <t>商品</t>
  </si>
  <si>
    <t>サービス</t>
  </si>
  <si>
    <t>企業</t>
  </si>
  <si>
    <t>キャンペーン</t>
  </si>
  <si>
    <t>設問A</t>
    <rPh sb="0" eb="2">
      <t>セツモン</t>
    </rPh>
    <phoneticPr fontId="1"/>
  </si>
  <si>
    <t>ブランド助成想起 (特定キーワード)</t>
    <rPh sb="4" eb="6">
      <t>ジョセイ</t>
    </rPh>
    <rPh sb="6" eb="8">
      <t>ソウキ</t>
    </rPh>
    <rPh sb="10" eb="12">
      <t>トクテイ</t>
    </rPh>
    <phoneticPr fontId="1"/>
  </si>
  <si>
    <t>設問B</t>
    <rPh sb="0" eb="2">
      <t>セツモン</t>
    </rPh>
    <phoneticPr fontId="1"/>
  </si>
  <si>
    <t>〈設問A・設問B (ブランド助成想起) を選択した場合、ご記入ください〉</t>
    <rPh sb="1" eb="3">
      <t>セツモン</t>
    </rPh>
    <rPh sb="5" eb="7">
      <t>セツモン</t>
    </rPh>
    <rPh sb="14" eb="18">
      <t>ジョセイソウキ</t>
    </rPh>
    <rPh sb="21" eb="23">
      <t>センタク</t>
    </rPh>
    <rPh sb="25" eb="27">
      <t>バアイ</t>
    </rPh>
    <rPh sb="29" eb="31">
      <t>キニュウ</t>
    </rPh>
    <phoneticPr fontId="1"/>
  </si>
  <si>
    <t>＊公式ウェブサイトなどでご確認ください。</t>
    <rPh sb="1" eb="3">
      <t>コウシキ</t>
    </rPh>
    <rPh sb="13" eb="15">
      <t>カクニン</t>
    </rPh>
    <phoneticPr fontId="1"/>
  </si>
  <si>
    <t>※必要に応じて、アルファベット/漢字表記に(  )でフリガナを加えてください。</t>
    <rPh sb="1" eb="3">
      <t>ヒツヨウ</t>
    </rPh>
    <rPh sb="4" eb="5">
      <t>オウ</t>
    </rPh>
    <rPh sb="16" eb="20">
      <t>カンジヒョウキ</t>
    </rPh>
    <rPh sb="31" eb="32">
      <t>クワ</t>
    </rPh>
    <phoneticPr fontId="1"/>
  </si>
  <si>
    <t>例</t>
    <rPh sb="0" eb="1">
      <t>レイ</t>
    </rPh>
    <phoneticPr fontId="1"/>
  </si>
  <si>
    <t>1枠目には、広告主商材をご記入ください</t>
    <rPh sb="1" eb="3">
      <t>ワクメ</t>
    </rPh>
    <rPh sb="6" eb="9">
      <t>コウコクヌシ</t>
    </rPh>
    <rPh sb="9" eb="11">
      <t>ショウザイ</t>
    </rPh>
    <rPh sb="13" eb="15">
      <t>キニュウ</t>
    </rPh>
    <phoneticPr fontId="1"/>
  </si>
  <si>
    <t>※アンケート画面での提示順は、回答者ごとに異なるランダム順表示です。</t>
    <rPh sb="6" eb="8">
      <t>ガメン</t>
    </rPh>
    <rPh sb="10" eb="13">
      <t>テイジジュン</t>
    </rPh>
    <rPh sb="15" eb="18">
      <t>カイトウシャ</t>
    </rPh>
    <rPh sb="21" eb="22">
      <t>コト</t>
    </rPh>
    <rPh sb="28" eb="29">
      <t>ジュン</t>
    </rPh>
    <rPh sb="29" eb="31">
      <t>ヒョウジ</t>
    </rPh>
    <phoneticPr fontId="1"/>
  </si>
  <si>
    <t>〈設問A (ブランド助成想起 (特定キーワード)) を選択した場合、ご記入ください〉</t>
    <rPh sb="1" eb="3">
      <t>セツモン</t>
    </rPh>
    <rPh sb="10" eb="14">
      <t>ジョセイソウキ</t>
    </rPh>
    <rPh sb="16" eb="18">
      <t>トクテイ</t>
    </rPh>
    <rPh sb="27" eb="29">
      <t>センタク</t>
    </rPh>
    <rPh sb="31" eb="33">
      <t>バアイ</t>
    </rPh>
    <rPh sb="35" eb="37">
      <t>キニュウ</t>
    </rPh>
    <phoneticPr fontId="1"/>
  </si>
  <si>
    <t>特定キーワード</t>
    <rPh sb="0" eb="2">
      <t>トクテイ</t>
    </rPh>
    <phoneticPr fontId="1"/>
  </si>
  <si>
    <t>※no14を選択の場合、文言をご記入ください</t>
    <rPh sb="6" eb="8">
      <t>センタク</t>
    </rPh>
    <rPh sb="9" eb="11">
      <t>バアイ</t>
    </rPh>
    <rPh sb="12" eb="14">
      <t>モンゴン</t>
    </rPh>
    <rPh sb="16" eb="18">
      <t>キニュウ</t>
    </rPh>
    <phoneticPr fontId="1"/>
  </si>
  <si>
    <t>※no13,14を選択の場合、文言をご記入ください</t>
    <rPh sb="9" eb="11">
      <t>センタク</t>
    </rPh>
    <rPh sb="12" eb="14">
      <t>バアイ</t>
    </rPh>
    <rPh sb="15" eb="17">
      <t>モンゴン</t>
    </rPh>
    <rPh sb="19" eb="21">
      <t>キニュウ</t>
    </rPh>
    <phoneticPr fontId="1"/>
  </si>
  <si>
    <t>★広告主商材★をどのくらい知っていますか？ 知っている方は、●●●ことがありますか？</t>
    <phoneticPr fontId="1"/>
  </si>
  <si>
    <t>〈必要があればご記入ください〉</t>
    <rPh sb="1" eb="3">
      <t>ヒツヨウ</t>
    </rPh>
    <rPh sb="8" eb="10">
      <t>キニュウ</t>
    </rPh>
    <phoneticPr fontId="1"/>
  </si>
  <si>
    <t>備考</t>
    <rPh sb="0" eb="2">
      <t>ビコウ</t>
    </rPh>
    <phoneticPr fontId="1"/>
  </si>
  <si>
    <t>入稿内容についての補足・調整事項がある場合は以下へご記入ください。</t>
    <rPh sb="0" eb="4">
      <t>ニュウコウナイヨウ</t>
    </rPh>
    <rPh sb="9" eb="11">
      <t>ホソク</t>
    </rPh>
    <rPh sb="12" eb="14">
      <t>チョウセイ</t>
    </rPh>
    <rPh sb="14" eb="16">
      <t>ジコウ</t>
    </rPh>
    <rPh sb="19" eb="21">
      <t>バアイ</t>
    </rPh>
    <rPh sb="22" eb="24">
      <t>イカ</t>
    </rPh>
    <rPh sb="26" eb="28">
      <t>キニュウ</t>
    </rPh>
    <phoneticPr fontId="1"/>
  </si>
  <si>
    <t>⑩</t>
    <phoneticPr fontId="1"/>
  </si>
  <si>
    <r>
      <t>市区町村・未既婚・子どもの有無・年収・インタレストなど、</t>
    </r>
    <r>
      <rPr>
        <sz val="11"/>
        <color theme="9"/>
        <rFont val="メイリオ"/>
        <family val="3"/>
        <charset val="128"/>
        <scheme val="minor"/>
      </rPr>
      <t>上記以外の属性の絞り込みはいたしかねます</t>
    </r>
    <r>
      <rPr>
        <sz val="11"/>
        <color theme="1"/>
        <rFont val="メイリオ"/>
        <family val="3"/>
        <charset val="128"/>
        <scheme val="minor"/>
      </rPr>
      <t>。あらかじめご了承ください。</t>
    </r>
    <rPh sb="0" eb="4">
      <t>シクチョウソン</t>
    </rPh>
    <rPh sb="5" eb="6">
      <t>ミ</t>
    </rPh>
    <rPh sb="6" eb="8">
      <t>キコン</t>
    </rPh>
    <rPh sb="9" eb="10">
      <t>コ</t>
    </rPh>
    <rPh sb="13" eb="15">
      <t>ウム</t>
    </rPh>
    <rPh sb="16" eb="18">
      <t>ネンシュウ</t>
    </rPh>
    <rPh sb="28" eb="30">
      <t>ジョウキ</t>
    </rPh>
    <rPh sb="30" eb="32">
      <t>イガイ</t>
    </rPh>
    <rPh sb="33" eb="35">
      <t>ゾクセイ</t>
    </rPh>
    <rPh sb="36" eb="37">
      <t>シボ</t>
    </rPh>
    <rPh sb="38" eb="39">
      <t>コ</t>
    </rPh>
    <rPh sb="55" eb="57">
      <t>リョウショウ</t>
    </rPh>
    <phoneticPr fontId="1"/>
  </si>
  <si>
    <r>
      <t>いずれか聴取したい設問を</t>
    </r>
    <r>
      <rPr>
        <sz val="11"/>
        <color theme="9"/>
        <rFont val="メイリオ"/>
        <family val="3"/>
        <charset val="128"/>
        <scheme val="minor"/>
      </rPr>
      <t>1つ</t>
    </r>
    <r>
      <rPr>
        <sz val="11"/>
        <color theme="1"/>
        <rFont val="メイリオ"/>
        <family val="3"/>
        <charset val="128"/>
        <scheme val="minor"/>
      </rPr>
      <t>お選びください。</t>
    </r>
    <rPh sb="4" eb="6">
      <t>チョウシュ</t>
    </rPh>
    <rPh sb="9" eb="11">
      <t>セツモン</t>
    </rPh>
    <rPh sb="15" eb="16">
      <t>エラ</t>
    </rPh>
    <phoneticPr fontId="1"/>
  </si>
  <si>
    <r>
      <t>記入いただいた文言は、設問文の「</t>
    </r>
    <r>
      <rPr>
        <sz val="11"/>
        <color theme="9"/>
        <rFont val="メイリオ"/>
        <family val="3"/>
        <charset val="128"/>
        <scheme val="minor"/>
      </rPr>
      <t>★広告主商材★</t>
    </r>
    <r>
      <rPr>
        <sz val="11"/>
        <color theme="1"/>
        <rFont val="メイリオ"/>
        <family val="3"/>
        <charset val="128"/>
        <scheme val="minor"/>
      </rPr>
      <t>」に反映されます。</t>
    </r>
    <rPh sb="0" eb="2">
      <t>キニュウ</t>
    </rPh>
    <rPh sb="7" eb="9">
      <t>モンゴン</t>
    </rPh>
    <rPh sb="11" eb="14">
      <t>セツモンブン</t>
    </rPh>
    <rPh sb="17" eb="20">
      <t>コウコクヌシ</t>
    </rPh>
    <rPh sb="20" eb="22">
      <t>ショウザイ</t>
    </rPh>
    <rPh sb="25" eb="27">
      <t>ハンエイ</t>
    </rPh>
    <phoneticPr fontId="1"/>
  </si>
  <si>
    <r>
      <rPr>
        <sz val="11"/>
        <color theme="9"/>
        <rFont val="メイリオ"/>
        <family val="3"/>
        <charset val="128"/>
        <scheme val="minor"/>
      </rPr>
      <t>★広告主商材★</t>
    </r>
    <r>
      <rPr>
        <sz val="11"/>
        <color theme="1"/>
        <rFont val="メイリオ"/>
        <family val="3"/>
        <charset val="128"/>
        <scheme val="minor"/>
      </rPr>
      <t>をどのくらい知っていますか？ 知っている方は、●●●ことがありますか？</t>
    </r>
    <phoneticPr fontId="1"/>
  </si>
  <si>
    <r>
      <t>以下設問文の</t>
    </r>
    <r>
      <rPr>
        <sz val="11"/>
        <color theme="9"/>
        <rFont val="メイリオ"/>
        <family val="3"/>
        <charset val="128"/>
        <scheme val="minor"/>
      </rPr>
      <t>「●●●」の部分に使用したい文言を1つ</t>
    </r>
    <r>
      <rPr>
        <sz val="11"/>
        <color theme="1"/>
        <rFont val="メイリオ"/>
        <family val="3"/>
        <charset val="128"/>
        <scheme val="minor"/>
      </rPr>
      <t>お選びください。</t>
    </r>
    <rPh sb="0" eb="2">
      <t>イカ</t>
    </rPh>
    <rPh sb="2" eb="5">
      <t>セツモンブン</t>
    </rPh>
    <rPh sb="12" eb="14">
      <t>ブブン</t>
    </rPh>
    <rPh sb="15" eb="17">
      <t>シヨウ</t>
    </rPh>
    <rPh sb="20" eb="22">
      <t>モンゴン</t>
    </rPh>
    <rPh sb="26" eb="27">
      <t>エラ</t>
    </rPh>
    <phoneticPr fontId="1"/>
  </si>
  <si>
    <r>
      <t>★広告主商材★をどのくらい知っていますか？ 知っている方は、</t>
    </r>
    <r>
      <rPr>
        <sz val="11"/>
        <color theme="9"/>
        <rFont val="メイリオ"/>
        <family val="3"/>
        <charset val="128"/>
        <scheme val="minor"/>
      </rPr>
      <t>●●●</t>
    </r>
    <r>
      <rPr>
        <sz val="11"/>
        <color theme="1"/>
        <rFont val="メイリオ"/>
        <family val="3"/>
        <charset val="128"/>
        <scheme val="minor"/>
      </rPr>
      <t>ことがありますか？</t>
    </r>
    <phoneticPr fontId="1"/>
  </si>
  <si>
    <r>
      <t>今後、★広告主商材★をどのくらい</t>
    </r>
    <r>
      <rPr>
        <sz val="11"/>
        <color theme="9"/>
        <rFont val="メイリオ"/>
        <family val="3"/>
        <charset val="128"/>
        <scheme val="minor"/>
      </rPr>
      <t>●●●</t>
    </r>
    <r>
      <rPr>
        <sz val="11"/>
        <color theme="1"/>
        <rFont val="メイリオ"/>
        <family val="3"/>
        <charset val="128"/>
        <scheme val="minor"/>
      </rPr>
      <t>たいと思いますか？</t>
    </r>
    <phoneticPr fontId="1"/>
  </si>
  <si>
    <r>
      <t>★広告主商材★をどのくらい知っていますか？ 知っている方は、</t>
    </r>
    <r>
      <rPr>
        <sz val="9"/>
        <color theme="9"/>
        <rFont val="メイリオ"/>
        <family val="3"/>
        <charset val="128"/>
        <scheme val="minor"/>
      </rPr>
      <t>●●●</t>
    </r>
    <r>
      <rPr>
        <sz val="9"/>
        <color theme="1"/>
        <rFont val="メイリオ"/>
        <family val="3"/>
        <charset val="128"/>
        <scheme val="minor"/>
      </rPr>
      <t>ことがありますか？</t>
    </r>
    <phoneticPr fontId="1"/>
  </si>
  <si>
    <r>
      <t>今後、★広告主商材★をどのくらい</t>
    </r>
    <r>
      <rPr>
        <sz val="9"/>
        <color theme="9"/>
        <rFont val="メイリオ"/>
        <family val="3"/>
        <charset val="128"/>
        <scheme val="minor"/>
      </rPr>
      <t>●●●</t>
    </r>
    <r>
      <rPr>
        <sz val="9"/>
        <color theme="1"/>
        <rFont val="メイリオ"/>
        <family val="3"/>
        <charset val="128"/>
        <scheme val="minor"/>
      </rPr>
      <t>たいと思いますか？</t>
    </r>
    <phoneticPr fontId="1"/>
  </si>
  <si>
    <r>
      <t>選択肢の</t>
    </r>
    <r>
      <rPr>
        <sz val="11"/>
        <color theme="9"/>
        <rFont val="メイリオ"/>
        <family val="3"/>
        <charset val="128"/>
        <scheme val="minor"/>
      </rPr>
      <t>「◎◎◎」の部分に使用したい文言を1つ</t>
    </r>
    <r>
      <rPr>
        <sz val="11"/>
        <color theme="1"/>
        <rFont val="メイリオ"/>
        <family val="3"/>
        <charset val="128"/>
        <scheme val="minor"/>
      </rPr>
      <t>お選びください。</t>
    </r>
    <rPh sb="0" eb="3">
      <t>センタクシ</t>
    </rPh>
    <rPh sb="10" eb="12">
      <t>ブブン</t>
    </rPh>
    <rPh sb="13" eb="15">
      <t>シヨウ</t>
    </rPh>
    <rPh sb="18" eb="20">
      <t>モンゴン</t>
    </rPh>
    <rPh sb="24" eb="25">
      <t>エラ</t>
    </rPh>
    <phoneticPr fontId="1"/>
  </si>
  <si>
    <r>
      <t>2. 使ったことはないが、</t>
    </r>
    <r>
      <rPr>
        <sz val="11"/>
        <color theme="9"/>
        <rFont val="メイリオ"/>
        <family val="3"/>
        <charset val="128"/>
        <scheme val="minor"/>
      </rPr>
      <t>◎◎◎</t>
    </r>
    <r>
      <rPr>
        <sz val="11"/>
        <color theme="1"/>
        <rFont val="メイリオ"/>
        <family val="3"/>
        <charset val="128"/>
        <scheme val="minor"/>
      </rPr>
      <t>をよく知っている</t>
    </r>
    <rPh sb="3" eb="4">
      <t>ツカ</t>
    </rPh>
    <rPh sb="19" eb="20">
      <t>シ</t>
    </rPh>
    <phoneticPr fontId="5"/>
  </si>
  <si>
    <r>
      <t>3. 使ったことはないが、</t>
    </r>
    <r>
      <rPr>
        <sz val="11"/>
        <color theme="9"/>
        <rFont val="メイリオ"/>
        <family val="3"/>
        <charset val="128"/>
        <scheme val="minor"/>
      </rPr>
      <t>◎◎◎</t>
    </r>
    <r>
      <rPr>
        <sz val="11"/>
        <color theme="1"/>
        <rFont val="メイリオ"/>
        <family val="3"/>
        <charset val="128"/>
        <scheme val="minor"/>
      </rPr>
      <t>をある程度知っている</t>
    </r>
    <rPh sb="3" eb="4">
      <t>ツカ</t>
    </rPh>
    <rPh sb="19" eb="21">
      <t>テイド</t>
    </rPh>
    <rPh sb="21" eb="22">
      <t>シ</t>
    </rPh>
    <phoneticPr fontId="5"/>
  </si>
  <si>
    <r>
      <t>△△△と聞いて、思い浮かぶ</t>
    </r>
    <r>
      <rPr>
        <sz val="11"/>
        <color theme="9"/>
        <rFont val="メイリオ"/>
        <family val="3"/>
        <charset val="128"/>
        <scheme val="minor"/>
      </rPr>
      <t>◎◎◎</t>
    </r>
    <r>
      <rPr>
        <sz val="11"/>
        <color theme="1"/>
        <rFont val="メイリオ"/>
        <family val="3"/>
        <charset val="128"/>
        <scheme val="minor"/>
      </rPr>
      <t>は？</t>
    </r>
    <phoneticPr fontId="1"/>
  </si>
  <si>
    <r>
      <t>次のうち、知っている</t>
    </r>
    <r>
      <rPr>
        <sz val="11"/>
        <color theme="9"/>
        <rFont val="メイリオ"/>
        <family val="3"/>
        <charset val="128"/>
        <scheme val="minor"/>
      </rPr>
      <t>◎◎◎</t>
    </r>
    <r>
      <rPr>
        <sz val="11"/>
        <color theme="1"/>
        <rFont val="メイリオ"/>
        <family val="3"/>
        <charset val="128"/>
        <scheme val="minor"/>
      </rPr>
      <t>は？</t>
    </r>
    <phoneticPr fontId="1"/>
  </si>
  <si>
    <r>
      <t>「★広告主商材★について」の選択肢　(例)</t>
    </r>
    <r>
      <rPr>
        <sz val="11"/>
        <color theme="9"/>
        <rFont val="メイリオ"/>
        <family val="3"/>
        <charset val="128"/>
        <scheme val="minor"/>
      </rPr>
      <t>◎◎◎</t>
    </r>
    <r>
      <rPr>
        <sz val="11"/>
        <color theme="1"/>
        <rFont val="メイリオ"/>
        <family val="3"/>
        <charset val="128"/>
        <scheme val="minor"/>
      </rPr>
      <t>の魅力が増した</t>
    </r>
    <phoneticPr fontId="1"/>
  </si>
  <si>
    <r>
      <t>設問文の</t>
    </r>
    <r>
      <rPr>
        <sz val="11"/>
        <color theme="9"/>
        <rFont val="メイリオ"/>
        <family val="3"/>
        <charset val="128"/>
        <scheme val="minor"/>
      </rPr>
      <t>「△△△」の部分に使用したい文言</t>
    </r>
    <r>
      <rPr>
        <sz val="11"/>
        <color theme="1"/>
        <rFont val="メイリオ"/>
        <family val="3"/>
        <charset val="128"/>
        <scheme val="minor"/>
      </rPr>
      <t>をご記入ください。</t>
    </r>
    <rPh sb="0" eb="3">
      <t>セツモンブン</t>
    </rPh>
    <phoneticPr fontId="1"/>
  </si>
  <si>
    <r>
      <rPr>
        <sz val="11"/>
        <color theme="9"/>
        <rFont val="メイリオ"/>
        <family val="3"/>
        <charset val="128"/>
        <scheme val="minor"/>
      </rPr>
      <t>△△△</t>
    </r>
    <r>
      <rPr>
        <sz val="11"/>
        <color theme="1"/>
        <rFont val="メイリオ"/>
        <family val="3"/>
        <charset val="128"/>
        <scheme val="minor"/>
      </rPr>
      <t>と聞いて、思い浮かぶ◎◎◎は？</t>
    </r>
    <phoneticPr fontId="1"/>
  </si>
  <si>
    <r>
      <t>助成想起で、聴取対象としたい企業/ブランド/商品/サービス名を、</t>
    </r>
    <r>
      <rPr>
        <sz val="11"/>
        <color theme="9"/>
        <rFont val="メイリオ"/>
        <family val="3"/>
        <charset val="128"/>
        <scheme val="minor"/>
      </rPr>
      <t>広告主商材含めて最大10項目まで</t>
    </r>
    <r>
      <rPr>
        <sz val="11"/>
        <color theme="1"/>
        <rFont val="メイリオ"/>
        <family val="3"/>
        <charset val="128"/>
        <scheme val="minor"/>
      </rPr>
      <t>ご記入ください。</t>
    </r>
    <rPh sb="0" eb="4">
      <t>ジョセイソウキ</t>
    </rPh>
    <rPh sb="6" eb="8">
      <t>チョウシュ</t>
    </rPh>
    <rPh sb="8" eb="10">
      <t>タイショウ</t>
    </rPh>
    <rPh sb="14" eb="16">
      <t>キギョウ</t>
    </rPh>
    <rPh sb="22" eb="24">
      <t>ショウヒン</t>
    </rPh>
    <rPh sb="29" eb="30">
      <t>メイ</t>
    </rPh>
    <rPh sb="32" eb="35">
      <t>コウコクヌシ</t>
    </rPh>
    <rPh sb="35" eb="37">
      <t>ショウザイ</t>
    </rPh>
    <rPh sb="37" eb="38">
      <t>フク</t>
    </rPh>
    <rPh sb="40" eb="42">
      <t>サイダイ</t>
    </rPh>
    <rPh sb="44" eb="46">
      <t>コウモク</t>
    </rPh>
    <rPh sb="49" eb="51">
      <t>キニュウ</t>
    </rPh>
    <phoneticPr fontId="1"/>
  </si>
  <si>
    <r>
      <t>記入いただいた内容をそのままアンケートへ反映しますので、</t>
    </r>
    <r>
      <rPr>
        <sz val="11"/>
        <color theme="9"/>
        <rFont val="メイリオ"/>
        <family val="3"/>
        <charset val="128"/>
        <scheme val="minor"/>
      </rPr>
      <t>公式表記＊でご記入いただくようお願いいたします</t>
    </r>
    <r>
      <rPr>
        <sz val="11"/>
        <color theme="1"/>
        <rFont val="メイリオ"/>
        <family val="3"/>
        <charset val="128"/>
        <scheme val="minor"/>
      </rPr>
      <t>。</t>
    </r>
    <rPh sb="0" eb="2">
      <t>キニュウ</t>
    </rPh>
    <rPh sb="7" eb="9">
      <t>ナイヨウ</t>
    </rPh>
    <rPh sb="20" eb="22">
      <t>ハンエイ</t>
    </rPh>
    <rPh sb="28" eb="30">
      <t>コウシキ</t>
    </rPh>
    <rPh sb="30" eb="32">
      <t>ヒョウキ</t>
    </rPh>
    <rPh sb="35" eb="37">
      <t>キニュウ</t>
    </rPh>
    <rPh sb="44" eb="45">
      <t>ネガ</t>
    </rPh>
    <phoneticPr fontId="1"/>
  </si>
  <si>
    <t>テレビCM</t>
    <phoneticPr fontId="1"/>
  </si>
  <si>
    <t>同素材</t>
    <rPh sb="0" eb="3">
      <t>ドウソザイ</t>
    </rPh>
    <phoneticPr fontId="1"/>
  </si>
  <si>
    <t>異素材</t>
    <rPh sb="0" eb="3">
      <t>イソザイ</t>
    </rPh>
    <phoneticPr fontId="1"/>
  </si>
  <si>
    <t>60秒以下</t>
    <phoneticPr fontId="1"/>
  </si>
  <si>
    <t>60秒超え</t>
    <phoneticPr fontId="1"/>
  </si>
  <si>
    <t>合計秒数</t>
    <rPh sb="0" eb="2">
      <t>ゴウケイ</t>
    </rPh>
    <rPh sb="2" eb="4">
      <t>ビョウスウ</t>
    </rPh>
    <phoneticPr fontId="1"/>
  </si>
  <si>
    <t>月</t>
    <rPh sb="0" eb="1">
      <t>ツキ</t>
    </rPh>
    <phoneticPr fontId="1"/>
  </si>
  <si>
    <t>必須設問4問＋選択設問1問で、計5問の聴取が可能です。</t>
    <rPh sb="0" eb="4">
      <t>ヒッスセツモン</t>
    </rPh>
    <rPh sb="5" eb="6">
      <t>モン</t>
    </rPh>
    <rPh sb="7" eb="11">
      <t>センタクセツモン</t>
    </rPh>
    <rPh sb="12" eb="13">
      <t>モン</t>
    </rPh>
    <rPh sb="15" eb="16">
      <t>ケイ</t>
    </rPh>
    <rPh sb="17" eb="18">
      <t>モン</t>
    </rPh>
    <rPh sb="19" eb="21">
      <t>チョウシュ</t>
    </rPh>
    <rPh sb="22" eb="24">
      <t>カノウ</t>
    </rPh>
    <phoneticPr fontId="1"/>
  </si>
  <si>
    <r>
      <t>聴取したい設問を</t>
    </r>
    <r>
      <rPr>
        <sz val="11"/>
        <color theme="9"/>
        <rFont val="メイリオ"/>
        <family val="3"/>
        <charset val="128"/>
        <scheme val="minor"/>
      </rPr>
      <t>1つ</t>
    </r>
    <r>
      <rPr>
        <sz val="11"/>
        <color theme="1"/>
        <rFont val="メイリオ"/>
        <family val="3"/>
        <charset val="128"/>
        <scheme val="minor"/>
      </rPr>
      <t>お選びください。</t>
    </r>
    <rPh sb="0" eb="2">
      <t>チョウシュ</t>
    </rPh>
    <rPh sb="5" eb="7">
      <t>セツモン</t>
    </rPh>
    <rPh sb="11" eb="12">
      <t>エラ</t>
    </rPh>
    <phoneticPr fontId="1"/>
  </si>
  <si>
    <r>
      <rPr>
        <sz val="11"/>
        <color theme="9"/>
        <rFont val="メイリオ"/>
        <family val="3"/>
        <charset val="128"/>
        <scheme val="minor"/>
      </rPr>
      <t>選択設問の聴取をしない場合は、「選択設問不要」をお選びください</t>
    </r>
    <r>
      <rPr>
        <sz val="11"/>
        <color theme="1"/>
        <rFont val="メイリオ"/>
        <family val="3"/>
        <charset val="128"/>
        <scheme val="minor"/>
      </rPr>
      <t>。</t>
    </r>
    <rPh sb="0" eb="4">
      <t>センタクセツモン</t>
    </rPh>
    <rPh sb="5" eb="7">
      <t>チョウシュ</t>
    </rPh>
    <rPh sb="11" eb="13">
      <t>バアイ</t>
    </rPh>
    <rPh sb="16" eb="20">
      <t>センタクセツモン</t>
    </rPh>
    <rPh sb="20" eb="22">
      <t>フヨウ</t>
    </rPh>
    <rPh sb="25" eb="26">
      <t>エラ</t>
    </rPh>
    <phoneticPr fontId="1"/>
  </si>
  <si>
    <t>いいえ。調査期間のご指定は承っておりません。</t>
    <rPh sb="4" eb="6">
      <t>チョウサ</t>
    </rPh>
    <rPh sb="6" eb="8">
      <t>キカン</t>
    </rPh>
    <rPh sb="10" eb="12">
      <t>シテイ</t>
    </rPh>
    <rPh sb="13" eb="14">
      <t>ウケタマワ</t>
    </rPh>
    <phoneticPr fontId="1"/>
  </si>
  <si>
    <t>質問の意図や趣旨、回答内容に影響を及ぼすことない範囲での調整となっておりますので、ご了承いただきますようお願いします。</t>
    <phoneticPr fontId="1"/>
  </si>
  <si>
    <r>
      <rPr>
        <b/>
        <sz val="14"/>
        <color theme="5"/>
        <rFont val="メイリオ"/>
        <family val="3"/>
        <charset val="128"/>
        <scheme val="minor"/>
      </rPr>
      <t>セル色が緑の箇所</t>
    </r>
    <r>
      <rPr>
        <b/>
        <sz val="14"/>
        <color theme="1"/>
        <rFont val="メイリオ"/>
        <family val="3"/>
        <charset val="128"/>
        <scheme val="minor"/>
      </rPr>
      <t>をご記入・ご確認ください。</t>
    </r>
    <rPh sb="2" eb="3">
      <t>イロ</t>
    </rPh>
    <rPh sb="4" eb="5">
      <t>ミドリ</t>
    </rPh>
    <rPh sb="6" eb="8">
      <t>カショ</t>
    </rPh>
    <rPh sb="10" eb="12">
      <t>キニュウ</t>
    </rPh>
    <rPh sb="14" eb="16">
      <t>カクニン</t>
    </rPh>
    <phoneticPr fontId="1"/>
  </si>
  <si>
    <t>東北</t>
  </si>
  <si>
    <t>関東</t>
  </si>
  <si>
    <t>中部</t>
  </si>
  <si>
    <t>近畿</t>
  </si>
  <si>
    <t>中国</t>
  </si>
  <si>
    <t>四国地方</t>
  </si>
  <si>
    <t>九州・沖縄</t>
  </si>
  <si>
    <t>調査対象とする都道府県をお選びください。</t>
    <rPh sb="0" eb="2">
      <t>チョウサ</t>
    </rPh>
    <rPh sb="2" eb="4">
      <t>タイショウ</t>
    </rPh>
    <rPh sb="7" eb="11">
      <t>トドウフケン</t>
    </rPh>
    <rPh sb="13" eb="14">
      <t>エラ</t>
    </rPh>
    <phoneticPr fontId="1"/>
  </si>
  <si>
    <t>※エリア指定の最小単位は都道府県です。</t>
    <rPh sb="4" eb="6">
      <t>シテイ</t>
    </rPh>
    <rPh sb="7" eb="9">
      <t>サイショウ</t>
    </rPh>
    <rPh sb="9" eb="11">
      <t>タンイ</t>
    </rPh>
    <rPh sb="12" eb="16">
      <t>トドウフケン</t>
    </rPh>
    <phoneticPr fontId="1"/>
  </si>
  <si>
    <t>※こちらをもとに調査対象エリアを設定します。</t>
    <rPh sb="8" eb="12">
      <t>チョウサタイショウ</t>
    </rPh>
    <rPh sb="16" eb="18">
      <t>セッテイ</t>
    </rPh>
    <phoneticPr fontId="1"/>
  </si>
  <si>
    <t>選択肢 文言</t>
    <rPh sb="0" eb="3">
      <t>センタクシ</t>
    </rPh>
    <rPh sb="4" eb="6">
      <t>モンゴン</t>
    </rPh>
    <phoneticPr fontId="1"/>
  </si>
  <si>
    <t>設問文 文言</t>
    <rPh sb="0" eb="2">
      <t>セツモン</t>
    </rPh>
    <rPh sb="2" eb="3">
      <t>ブン</t>
    </rPh>
    <rPh sb="4" eb="6">
      <t>モンゴン</t>
    </rPh>
    <phoneticPr fontId="1"/>
  </si>
  <si>
    <t>助成想起 設問文 特定キーワード</t>
    <rPh sb="0" eb="4">
      <t>ジョセイソウキ</t>
    </rPh>
    <rPh sb="5" eb="8">
      <t>セツモンブン</t>
    </rPh>
    <rPh sb="9" eb="11">
      <t>トクテイ</t>
    </rPh>
    <phoneticPr fontId="1"/>
  </si>
  <si>
    <t>助成想起 選択肢</t>
    <rPh sb="0" eb="4">
      <t>ジョセイソウキ</t>
    </rPh>
    <rPh sb="5" eb="8">
      <t>センタクシ</t>
    </rPh>
    <phoneticPr fontId="1"/>
  </si>
  <si>
    <t>設問記号</t>
    <rPh sb="0" eb="2">
      <t>セツモン</t>
    </rPh>
    <rPh sb="2" eb="4">
      <t>キゴウ</t>
    </rPh>
    <phoneticPr fontId="8"/>
  </si>
  <si>
    <t>設問文</t>
    <rPh sb="0" eb="2">
      <t>セツモン</t>
    </rPh>
    <rPh sb="2" eb="3">
      <t>ブン</t>
    </rPh>
    <phoneticPr fontId="8"/>
  </si>
  <si>
    <t>D</t>
    <phoneticPr fontId="1"/>
  </si>
  <si>
    <t>Pno</t>
    <phoneticPr fontId="5"/>
  </si>
  <si>
    <t>Qno</t>
    <phoneticPr fontId="5"/>
  </si>
  <si>
    <t>*</t>
  </si>
  <si>
    <t>*</t>
    <phoneticPr fontId="1"/>
  </si>
  <si>
    <t>シート(2-1)入力内容を引用</t>
    <phoneticPr fontId="1"/>
  </si>
  <si>
    <t>*</t>
    <phoneticPr fontId="5"/>
  </si>
  <si>
    <r>
      <rPr>
        <sz val="11"/>
        <color theme="5"/>
        <rFont val="メイリオ"/>
        <family val="3"/>
        <charset val="128"/>
        <scheme val="minor"/>
      </rPr>
      <t>△△△</t>
    </r>
    <r>
      <rPr>
        <sz val="11"/>
        <rFont val="メイリオ"/>
        <family val="3"/>
        <charset val="128"/>
        <scheme val="minor"/>
      </rPr>
      <t>と聞いて、思い浮かぶ◎◎◎は？</t>
    </r>
    <phoneticPr fontId="1"/>
  </si>
  <si>
    <r>
      <rPr>
        <sz val="11"/>
        <color theme="5"/>
        <rFont val="メイリオ"/>
        <family val="3"/>
        <charset val="128"/>
        <scheme val="minor"/>
      </rPr>
      <t>★広告主商材★</t>
    </r>
    <r>
      <rPr>
        <sz val="11"/>
        <rFont val="メイリオ"/>
        <family val="3"/>
        <charset val="128"/>
        <scheme val="minor"/>
      </rPr>
      <t>をどのくらい知っていますか？ 知っている方は、●●●たことがありますか？</t>
    </r>
    <rPh sb="22" eb="23">
      <t>シ</t>
    </rPh>
    <rPh sb="27" eb="28">
      <t>カタ</t>
    </rPh>
    <phoneticPr fontId="2"/>
  </si>
  <si>
    <r>
      <rPr>
        <sz val="11"/>
        <color theme="5"/>
        <rFont val="メイリオ"/>
        <family val="3"/>
        <charset val="128"/>
        <scheme val="minor"/>
      </rPr>
      <t>★広告主商材★</t>
    </r>
    <r>
      <rPr>
        <sz val="11"/>
        <rFont val="メイリオ"/>
        <family val="3"/>
        <charset val="128"/>
        <scheme val="minor"/>
      </rPr>
      <t>をどのくらい好きですか？</t>
    </r>
    <phoneticPr fontId="1"/>
  </si>
  <si>
    <r>
      <rPr>
        <sz val="11"/>
        <color theme="5"/>
        <rFont val="メイリオ"/>
        <family val="3"/>
        <charset val="128"/>
        <scheme val="minor"/>
      </rPr>
      <t>★広告主商材★</t>
    </r>
    <r>
      <rPr>
        <sz val="11"/>
        <rFont val="メイリオ"/>
        <family val="3"/>
        <charset val="128"/>
        <scheme val="minor"/>
      </rPr>
      <t>にどのくらい興味がありますか？</t>
    </r>
    <phoneticPr fontId="1"/>
  </si>
  <si>
    <r>
      <rPr>
        <sz val="11"/>
        <color theme="5"/>
        <rFont val="メイリオ"/>
        <family val="3"/>
        <charset val="128"/>
        <scheme val="minor"/>
      </rPr>
      <t>★広告主商材★</t>
    </r>
    <r>
      <rPr>
        <sz val="11"/>
        <rFont val="メイリオ"/>
        <family val="3"/>
        <charset val="128"/>
        <scheme val="minor"/>
      </rPr>
      <t>について、もっと知りたい/理解したいと思いますか？</t>
    </r>
    <rPh sb="15" eb="16">
      <t>シ</t>
    </rPh>
    <rPh sb="20" eb="22">
      <t>リカイ</t>
    </rPh>
    <rPh sb="26" eb="27">
      <t>オモ</t>
    </rPh>
    <phoneticPr fontId="2"/>
  </si>
  <si>
    <r>
      <t>今後、</t>
    </r>
    <r>
      <rPr>
        <sz val="11"/>
        <color theme="5"/>
        <rFont val="メイリオ"/>
        <family val="3"/>
        <charset val="128"/>
        <scheme val="minor"/>
      </rPr>
      <t>★広告主商材★</t>
    </r>
    <r>
      <rPr>
        <sz val="11"/>
        <rFont val="メイリオ"/>
        <family val="3"/>
        <charset val="128"/>
        <scheme val="minor"/>
      </rPr>
      <t>をどのくらい●●●たいと思いますか？</t>
    </r>
    <rPh sb="0" eb="2">
      <t>コンゴ</t>
    </rPh>
    <phoneticPr fontId="2"/>
  </si>
  <si>
    <r>
      <t>家族や友だち・知り合いに、</t>
    </r>
    <r>
      <rPr>
        <sz val="11"/>
        <color theme="5"/>
        <rFont val="メイリオ"/>
        <family val="3"/>
        <charset val="128"/>
        <scheme val="minor"/>
      </rPr>
      <t>★広告主商材★</t>
    </r>
    <r>
      <rPr>
        <sz val="11"/>
        <rFont val="メイリオ"/>
        <family val="3"/>
        <charset val="128"/>
        <scheme val="minor"/>
      </rPr>
      <t>をどのくらいすすめたいと思いますか？</t>
    </r>
    <phoneticPr fontId="1"/>
  </si>
  <si>
    <t>提示</t>
    <rPh sb="0" eb="2">
      <t>テイジ</t>
    </rPh>
    <phoneticPr fontId="1"/>
  </si>
  <si>
    <t>【設問A聴取の場合】A=1なら非表示 (P●&lt;&gt;1)
【設問B聴取の場合】B=1なら非表示 (P●&lt;&gt;1)</t>
  </si>
  <si>
    <t>設問D：好意度聴取の場合</t>
    <rPh sb="0" eb="2">
      <t>セツモン</t>
    </rPh>
    <rPh sb="7" eb="9">
      <t>チョウシュ</t>
    </rPh>
    <rPh sb="10" eb="12">
      <t>バアイ</t>
    </rPh>
    <phoneticPr fontId="5"/>
  </si>
  <si>
    <t>設問E：興味度聴取の場合</t>
    <rPh sb="0" eb="2">
      <t>セツモン</t>
    </rPh>
    <rPh sb="4" eb="6">
      <t>キョウミ</t>
    </rPh>
    <rPh sb="7" eb="9">
      <t>チョウシュ</t>
    </rPh>
    <rPh sb="10" eb="12">
      <t>バアイ</t>
    </rPh>
    <phoneticPr fontId="5"/>
  </si>
  <si>
    <t>聴取
有無</t>
    <rPh sb="0" eb="2">
      <t>チョウシュ</t>
    </rPh>
    <rPh sb="3" eb="5">
      <t>ウム</t>
    </rPh>
    <phoneticPr fontId="5"/>
  </si>
  <si>
    <r>
      <t>※設問C・Gは</t>
    </r>
    <r>
      <rPr>
        <sz val="11"/>
        <color theme="9"/>
        <rFont val="メイリオ"/>
        <family val="3"/>
        <charset val="128"/>
        <scheme val="minor"/>
      </rPr>
      <t>同じ文言の使用をおすすめします</t>
    </r>
    <r>
      <rPr>
        <sz val="11"/>
        <color theme="1"/>
        <rFont val="メイリオ"/>
        <family val="3"/>
        <charset val="128"/>
        <scheme val="minor"/>
      </rPr>
      <t>。</t>
    </r>
    <rPh sb="1" eb="3">
      <t>セツモン</t>
    </rPh>
    <rPh sb="7" eb="8">
      <t>オナ</t>
    </rPh>
    <rPh sb="9" eb="11">
      <t>モンゴン</t>
    </rPh>
    <rPh sb="12" eb="14">
      <t>シヨウ</t>
    </rPh>
    <phoneticPr fontId="1"/>
  </si>
  <si>
    <t>ただし、設問C「使った」・設問G「使いたい/買いたい」を選択するのは問題ございません。</t>
    <rPh sb="4" eb="6">
      <t>セツモン</t>
    </rPh>
    <rPh sb="8" eb="9">
      <t>ツカ</t>
    </rPh>
    <rPh sb="13" eb="15">
      <t>セツモン</t>
    </rPh>
    <rPh sb="17" eb="18">
      <t>ツカ</t>
    </rPh>
    <rPh sb="22" eb="23">
      <t>カ</t>
    </rPh>
    <rPh sb="28" eb="30">
      <t>センタク</t>
    </rPh>
    <rPh sb="34" eb="36">
      <t>モンダイ</t>
    </rPh>
    <phoneticPr fontId="1"/>
  </si>
  <si>
    <t>◎◎◎を●設問Gの文言(例.買いたい)●と思った</t>
    <rPh sb="9" eb="11">
      <t>モンゴン</t>
    </rPh>
    <rPh sb="12" eb="13">
      <t>レイ</t>
    </rPh>
    <rPh sb="14" eb="15">
      <t>カ</t>
    </rPh>
    <phoneticPr fontId="4"/>
  </si>
  <si>
    <t>No.</t>
    <phoneticPr fontId="1"/>
  </si>
  <si>
    <t>調査対象者条件として指定できる属性は、性別・年齢・都道府県のみとなります。</t>
    <rPh sb="0" eb="2">
      <t>チョウサ</t>
    </rPh>
    <rPh sb="2" eb="4">
      <t>タイショウ</t>
    </rPh>
    <rPh sb="4" eb="5">
      <t>シャ</t>
    </rPh>
    <rPh sb="5" eb="7">
      <t>ジョウケン</t>
    </rPh>
    <rPh sb="10" eb="12">
      <t>シテイ</t>
    </rPh>
    <rPh sb="15" eb="17">
      <t>ゾクセイ</t>
    </rPh>
    <rPh sb="19" eb="21">
      <t>セイベツ</t>
    </rPh>
    <rPh sb="22" eb="24">
      <t>ネンレイ</t>
    </rPh>
    <rPh sb="25" eb="29">
      <t>トドウフケン</t>
    </rPh>
    <phoneticPr fontId="1"/>
  </si>
  <si>
    <t>(1)はじめにお読みください</t>
    <rPh sb="8" eb="9">
      <t>ヨ</t>
    </rPh>
    <phoneticPr fontId="1"/>
  </si>
  <si>
    <t>(2-1)必要事項入力</t>
    <phoneticPr fontId="1"/>
  </si>
  <si>
    <t>(2-2)必要事項入力 《調査対象エリア》</t>
    <rPh sb="13" eb="15">
      <t>チョウサ</t>
    </rPh>
    <rPh sb="15" eb="17">
      <t>タイショウ</t>
    </rPh>
    <phoneticPr fontId="1"/>
  </si>
  <si>
    <t>(3)調査票</t>
    <rPh sb="3" eb="6">
      <t>チョウサヒョウ</t>
    </rPh>
    <phoneticPr fontId="1"/>
  </si>
  <si>
    <t>(4)割付</t>
    <rPh sb="3" eb="5">
      <t>ワリツケ</t>
    </rPh>
    <phoneticPr fontId="1"/>
  </si>
  <si>
    <r>
      <t>このシートは、ご入稿内容をもとにLY社にて作成します。</t>
    </r>
    <r>
      <rPr>
        <b/>
        <sz val="12"/>
        <color theme="9"/>
        <rFont val="メイリオ"/>
        <family val="3"/>
        <charset val="128"/>
        <scheme val="minor"/>
      </rPr>
      <t>編集しないでください</t>
    </r>
    <r>
      <rPr>
        <b/>
        <sz val="12"/>
        <color theme="1"/>
        <rFont val="メイリオ"/>
        <family val="3"/>
        <charset val="128"/>
        <scheme val="minor"/>
      </rPr>
      <t>。</t>
    </r>
    <rPh sb="8" eb="12">
      <t>ニュウコウナイヨウ</t>
    </rPh>
    <rPh sb="18" eb="19">
      <t>シャ</t>
    </rPh>
    <rPh sb="21" eb="23">
      <t>サクセイ</t>
    </rPh>
    <rPh sb="27" eb="29">
      <t>ヘンシュウ</t>
    </rPh>
    <phoneticPr fontId="5"/>
  </si>
  <si>
    <t>★広告主商材★</t>
    <rPh sb="1" eb="4">
      <t>コウコクヌシ</t>
    </rPh>
    <rPh sb="4" eb="6">
      <t>ショウザイ</t>
    </rPh>
    <phoneticPr fontId="1"/>
  </si>
  <si>
    <t>※1</t>
    <phoneticPr fontId="1"/>
  </si>
  <si>
    <t>例：質問B：助成想起 で提示する競合ブランドは〇〇日頃に決定連絡予定</t>
    <phoneticPr fontId="1"/>
  </si>
  <si>
    <t>弊社担当者から指定する期日に従って進行をお願いいたします。</t>
    <rPh sb="0" eb="2">
      <t>ヘイシャ</t>
    </rPh>
    <rPh sb="2" eb="5">
      <t>タントウシャ</t>
    </rPh>
    <rPh sb="7" eb="9">
      <t>シテイ</t>
    </rPh>
    <rPh sb="11" eb="13">
      <t>キジツ</t>
    </rPh>
    <rPh sb="14" eb="15">
      <t>シタガ</t>
    </rPh>
    <rPh sb="17" eb="19">
      <t>シンコウ</t>
    </rPh>
    <rPh sb="21" eb="22">
      <t>ネガ</t>
    </rPh>
    <phoneticPr fontId="1"/>
  </si>
  <si>
    <t>指定した期日までにご連絡がない場合、代理店・クライアント様の確認を経ず、調査票を変更・確定し調査開始する場合がございます。</t>
    <rPh sb="0" eb="2">
      <t>シテイ</t>
    </rPh>
    <rPh sb="4" eb="6">
      <t>キジツ</t>
    </rPh>
    <rPh sb="10" eb="12">
      <t>レンラク</t>
    </rPh>
    <rPh sb="15" eb="17">
      <t>バアイ</t>
    </rPh>
    <phoneticPr fontId="1"/>
  </si>
  <si>
    <r>
      <rPr>
        <b/>
        <sz val="14"/>
        <color theme="5"/>
        <rFont val="メイリオ"/>
        <family val="3"/>
        <charset val="128"/>
        <scheme val="minor"/>
      </rPr>
      <t>セル色が緑の箇所</t>
    </r>
    <r>
      <rPr>
        <b/>
        <sz val="14"/>
        <color theme="1"/>
        <rFont val="メイリオ"/>
        <family val="3"/>
        <charset val="128"/>
        <scheme val="minor"/>
      </rPr>
      <t>をご記入ください。</t>
    </r>
    <rPh sb="2" eb="3">
      <t>イロ</t>
    </rPh>
    <rPh sb="4" eb="5">
      <t>ミドリ</t>
    </rPh>
    <rPh sb="6" eb="8">
      <t>カショ</t>
    </rPh>
    <rPh sb="10" eb="12">
      <t>キニュウ</t>
    </rPh>
    <phoneticPr fontId="1"/>
  </si>
  <si>
    <t>なお商品特徴が記載してあるなどPR要素がある画像は掲載できませんのでご了承ください。</t>
  </si>
  <si>
    <t>ご指定がない場合は公式HP/SNSから取得します。</t>
  </si>
  <si>
    <t>調査票確認時、シート(3)設問Cに貼り付けてある画像をご確認ください。</t>
  </si>
  <si>
    <t>設問A・設問Bのブランド助成想起設問は、どちらかのみ選択可能です。</t>
    <rPh sb="0" eb="2">
      <t>セツモン</t>
    </rPh>
    <rPh sb="4" eb="6">
      <t>セツモン</t>
    </rPh>
    <rPh sb="12" eb="16">
      <t>ジョセイソウキ</t>
    </rPh>
    <rPh sb="16" eb="18">
      <t>セツモン</t>
    </rPh>
    <rPh sb="26" eb="28">
      <t>センタク</t>
    </rPh>
    <rPh sb="28" eb="30">
      <t>カノウ</t>
    </rPh>
    <phoneticPr fontId="1"/>
  </si>
  <si>
    <t>※2</t>
    <phoneticPr fontId="1"/>
  </si>
  <si>
    <t>設問C「ブランド認知・利用経験」のみ、広告主商材の画像を提示します。</t>
    <rPh sb="0" eb="2">
      <t>セツモン</t>
    </rPh>
    <rPh sb="8" eb="10">
      <t>ニンチ</t>
    </rPh>
    <rPh sb="11" eb="13">
      <t>リヨウ</t>
    </rPh>
    <rPh sb="13" eb="15">
      <t>ケイケン</t>
    </rPh>
    <phoneticPr fontId="1"/>
  </si>
  <si>
    <t>必須(D/Eいずれか)</t>
    <rPh sb="0" eb="2">
      <t>ヒッス</t>
    </rPh>
    <phoneticPr fontId="1"/>
  </si>
  <si>
    <t>必須/選択</t>
    <rPh sb="0" eb="2">
      <t>ヒッス</t>
    </rPh>
    <rPh sb="3" eb="5">
      <t>センタク</t>
    </rPh>
    <phoneticPr fontId="1"/>
  </si>
  <si>
    <t>A ※1</t>
    <phoneticPr fontId="1"/>
  </si>
  <si>
    <t>B ※1</t>
    <phoneticPr fontId="1"/>
  </si>
  <si>
    <t>C ※2</t>
    <phoneticPr fontId="1"/>
  </si>
  <si>
    <t>&lt;ご注意事項&gt;</t>
    <rPh sb="2" eb="4">
      <t>チュウイ</t>
    </rPh>
    <rPh sb="4" eb="6">
      <t>ジコウ</t>
    </rPh>
    <phoneticPr fontId="1"/>
  </si>
  <si>
    <r>
      <t>聴取項目一覧 (</t>
    </r>
    <r>
      <rPr>
        <b/>
        <sz val="11"/>
        <color theme="6"/>
        <rFont val="メイリオ"/>
        <family val="3"/>
        <charset val="128"/>
        <scheme val="minor"/>
      </rPr>
      <t>必須設問は赤字</t>
    </r>
    <r>
      <rPr>
        <b/>
        <sz val="11"/>
        <color theme="1"/>
        <rFont val="メイリオ"/>
        <family val="3"/>
        <charset val="128"/>
        <scheme val="minor"/>
      </rPr>
      <t>・</t>
    </r>
    <r>
      <rPr>
        <b/>
        <sz val="11"/>
        <color theme="5"/>
        <rFont val="メイリオ"/>
        <family val="3"/>
        <charset val="128"/>
        <scheme val="minor"/>
      </rPr>
      <t>お選びいただいた設問は緑字</t>
    </r>
    <r>
      <rPr>
        <b/>
        <sz val="11"/>
        <color theme="1"/>
        <rFont val="メイリオ"/>
        <family val="3"/>
        <charset val="128"/>
        <scheme val="minor"/>
      </rPr>
      <t>になっています)</t>
    </r>
    <rPh sb="0" eb="2">
      <t>チョウシュ</t>
    </rPh>
    <rPh sb="2" eb="4">
      <t>コウモク</t>
    </rPh>
    <rPh sb="4" eb="6">
      <t>イチラン</t>
    </rPh>
    <rPh sb="8" eb="10">
      <t>ヒッス</t>
    </rPh>
    <rPh sb="10" eb="12">
      <t>セツモン</t>
    </rPh>
    <rPh sb="13" eb="15">
      <t>アカジ</t>
    </rPh>
    <rPh sb="17" eb="18">
      <t>エラ</t>
    </rPh>
    <rPh sb="24" eb="26">
      <t>セツモン</t>
    </rPh>
    <rPh sb="27" eb="28">
      <t>ミドリ</t>
    </rPh>
    <rPh sb="28" eb="29">
      <t>ジ</t>
    </rPh>
    <phoneticPr fontId="1"/>
  </si>
  <si>
    <t>性別ターゲ</t>
    <rPh sb="0" eb="2">
      <t>セイベツ</t>
    </rPh>
    <phoneticPr fontId="1"/>
  </si>
  <si>
    <t>なし</t>
    <phoneticPr fontId="1"/>
  </si>
  <si>
    <t>あり (男性)</t>
    <rPh sb="4" eb="6">
      <t>ダンセイ</t>
    </rPh>
    <phoneticPr fontId="1"/>
  </si>
  <si>
    <t>あり (女性)</t>
    <rPh sb="4" eb="6">
      <t>ジョセイ</t>
    </rPh>
    <phoneticPr fontId="1"/>
  </si>
  <si>
    <t>設問記号</t>
    <rPh sb="0" eb="2">
      <t>セツモン</t>
    </rPh>
    <rPh sb="2" eb="4">
      <t>キゴウ</t>
    </rPh>
    <phoneticPr fontId="1"/>
  </si>
  <si>
    <r>
      <rPr>
        <b/>
        <sz val="11"/>
        <color theme="6"/>
        <rFont val="メイリオ"/>
        <family val="3"/>
        <charset val="128"/>
        <scheme val="minor"/>
      </rPr>
      <t>必須設問</t>
    </r>
    <r>
      <rPr>
        <b/>
        <sz val="11"/>
        <color theme="1"/>
        <rFont val="メイリオ"/>
        <family val="3"/>
        <charset val="128"/>
        <scheme val="minor"/>
      </rPr>
      <t>　ブランド好意度 / 興味度</t>
    </r>
    <rPh sb="0" eb="2">
      <t>ヒッス</t>
    </rPh>
    <rPh sb="2" eb="4">
      <t>セツモン</t>
    </rPh>
    <rPh sb="9" eb="12">
      <t>コウイド</t>
    </rPh>
    <rPh sb="15" eb="18">
      <t>キョウミド</t>
    </rPh>
    <phoneticPr fontId="1"/>
  </si>
  <si>
    <t>④-1</t>
    <phoneticPr fontId="1"/>
  </si>
  <si>
    <t>④-2</t>
    <phoneticPr fontId="1"/>
  </si>
  <si>
    <t>⑥-1</t>
    <phoneticPr fontId="1"/>
  </si>
  <si>
    <t>⑥-2</t>
    <phoneticPr fontId="1"/>
  </si>
  <si>
    <r>
      <rPr>
        <b/>
        <sz val="11"/>
        <color theme="6"/>
        <rFont val="メイリオ"/>
        <family val="3"/>
        <charset val="128"/>
        <scheme val="minor"/>
      </rPr>
      <t>必須設問</t>
    </r>
    <r>
      <rPr>
        <b/>
        <sz val="11"/>
        <color theme="1"/>
        <rFont val="メイリオ"/>
        <family val="3"/>
        <charset val="128"/>
        <scheme val="minor"/>
      </rPr>
      <t>　設問C (ブランド認知・利用経験)</t>
    </r>
    <rPh sb="5" eb="7">
      <t>セツモン</t>
    </rPh>
    <phoneticPr fontId="1"/>
  </si>
  <si>
    <r>
      <rPr>
        <b/>
        <sz val="11"/>
        <color theme="6"/>
        <rFont val="メイリオ"/>
        <family val="3"/>
        <charset val="128"/>
        <scheme val="minor"/>
      </rPr>
      <t>必須設問</t>
    </r>
    <r>
      <rPr>
        <b/>
        <sz val="11"/>
        <color theme="1"/>
        <rFont val="メイリオ"/>
        <family val="3"/>
        <charset val="128"/>
        <scheme val="minor"/>
      </rPr>
      <t>　設問G (ブランド利用意向)</t>
    </r>
    <rPh sb="5" eb="7">
      <t>セツモン</t>
    </rPh>
    <rPh sb="14" eb="16">
      <t>リヨウ</t>
    </rPh>
    <rPh sb="16" eb="18">
      <t>イコウ</t>
    </rPh>
    <phoneticPr fontId="1"/>
  </si>
  <si>
    <r>
      <rPr>
        <b/>
        <sz val="11"/>
        <color theme="6"/>
        <rFont val="メイリオ"/>
        <family val="3"/>
        <charset val="128"/>
        <scheme val="minor"/>
      </rPr>
      <t>必須設問</t>
    </r>
    <r>
      <rPr>
        <b/>
        <sz val="11"/>
        <color theme="1"/>
        <rFont val="メイリオ"/>
        <family val="3"/>
        <charset val="128"/>
        <scheme val="minor"/>
      </rPr>
      <t>：ブランド好意度 / 興味度</t>
    </r>
    <rPh sb="9" eb="12">
      <t>コウイド</t>
    </rPh>
    <rPh sb="15" eb="18">
      <t>キョウミド</t>
    </rPh>
    <phoneticPr fontId="1"/>
  </si>
  <si>
    <r>
      <rPr>
        <b/>
        <sz val="11"/>
        <color theme="6"/>
        <rFont val="メイリオ"/>
        <family val="3"/>
        <charset val="128"/>
        <scheme val="minor"/>
      </rPr>
      <t>必須設問</t>
    </r>
    <r>
      <rPr>
        <b/>
        <sz val="11"/>
        <color theme="1"/>
        <rFont val="メイリオ"/>
        <family val="3"/>
        <charset val="128"/>
        <scheme val="minor"/>
      </rPr>
      <t>：設問C (ブランド認知・利用経験)</t>
    </r>
    <rPh sb="5" eb="7">
      <t>セツモン</t>
    </rPh>
    <phoneticPr fontId="1"/>
  </si>
  <si>
    <r>
      <rPr>
        <b/>
        <sz val="11"/>
        <color theme="6"/>
        <rFont val="メイリオ"/>
        <family val="3"/>
        <charset val="128"/>
        <scheme val="minor"/>
      </rPr>
      <t>必須設問</t>
    </r>
    <r>
      <rPr>
        <b/>
        <sz val="11"/>
        <color theme="1"/>
        <rFont val="メイリオ"/>
        <family val="3"/>
        <charset val="128"/>
        <scheme val="minor"/>
      </rPr>
      <t>：設問G (ブランド利用意向)</t>
    </r>
    <rPh sb="5" eb="7">
      <t>セツモン</t>
    </rPh>
    <rPh sb="14" eb="16">
      <t>リヨウ</t>
    </rPh>
    <rPh sb="16" eb="18">
      <t>イコウ</t>
    </rPh>
    <phoneticPr fontId="1"/>
  </si>
  <si>
    <r>
      <t xml:space="preserve">必須
</t>
    </r>
    <r>
      <rPr>
        <b/>
        <sz val="9"/>
        <color theme="6"/>
        <rFont val="メイリオ"/>
        <family val="3"/>
        <charset val="128"/>
        <scheme val="minor"/>
      </rPr>
      <t>(DorE)</t>
    </r>
    <rPh sb="0" eb="2">
      <t>ヒッス</t>
    </rPh>
    <phoneticPr fontId="1"/>
  </si>
  <si>
    <t>◆◆◆◆</t>
  </si>
  <si>
    <t>●●●●</t>
  </si>
  <si>
    <t>調査に必要な記事接触ログが取得でき次第、調査が開始されます。</t>
    <rPh sb="0" eb="2">
      <t>チョウサ</t>
    </rPh>
    <rPh sb="3" eb="5">
      <t>ヒツヨウ</t>
    </rPh>
    <rPh sb="6" eb="8">
      <t>キジ</t>
    </rPh>
    <rPh sb="8" eb="10">
      <t>セッショク</t>
    </rPh>
    <rPh sb="13" eb="15">
      <t>シュトク</t>
    </rPh>
    <rPh sb="17" eb="19">
      <t>シダイ</t>
    </rPh>
    <rPh sb="20" eb="22">
      <t>チョウサ</t>
    </rPh>
    <rPh sb="23" eb="25">
      <t>カイシ</t>
    </rPh>
    <phoneticPr fontId="1"/>
  </si>
  <si>
    <t>記事掲載日</t>
    <rPh sb="0" eb="2">
      <t>キジ</t>
    </rPh>
    <rPh sb="2" eb="4">
      <t>ケイサイ</t>
    </rPh>
    <rPh sb="4" eb="5">
      <t>ビ</t>
    </rPh>
    <phoneticPr fontId="1"/>
  </si>
  <si>
    <t>記事掲載日</t>
    <rPh sb="0" eb="2">
      <t>キジ</t>
    </rPh>
    <rPh sb="2" eb="5">
      <t>ケイサイビ</t>
    </rPh>
    <phoneticPr fontId="1"/>
  </si>
  <si>
    <t>記事の評価</t>
    <rPh sb="0" eb="2">
      <t>キジ</t>
    </rPh>
    <rPh sb="3" eb="5">
      <t>ヒョウカ</t>
    </rPh>
    <phoneticPr fontId="1"/>
  </si>
  <si>
    <t>記事認知度・記事クリエイティブ評価</t>
    <rPh sb="0" eb="2">
      <t>キジ</t>
    </rPh>
    <rPh sb="6" eb="8">
      <t>キジ</t>
    </rPh>
    <phoneticPr fontId="1"/>
  </si>
  <si>
    <t>記事の認知度</t>
    <rPh sb="0" eb="2">
      <t>キジ</t>
    </rPh>
    <rPh sb="3" eb="6">
      <t>ニンチド</t>
    </rPh>
    <phoneticPr fontId="1"/>
  </si>
  <si>
    <t>〈設問A・B (助成想起) / 設問J (広告評価)　を選択した場合、以下の「◎◎◎」の部分にも適用されます〉</t>
    <rPh sb="1" eb="3">
      <t>セツモン</t>
    </rPh>
    <rPh sb="8" eb="12">
      <t>ジョセイソウキ</t>
    </rPh>
    <rPh sb="16" eb="18">
      <t>セツモン</t>
    </rPh>
    <rPh sb="21" eb="25">
      <t>コウコクヒョウカ</t>
    </rPh>
    <rPh sb="28" eb="30">
      <t>センタク</t>
    </rPh>
    <rPh sb="32" eb="34">
      <t>バアイ</t>
    </rPh>
    <rPh sb="35" eb="37">
      <t>イカ</t>
    </rPh>
    <rPh sb="44" eb="46">
      <t>ブブン</t>
    </rPh>
    <rPh sb="48" eb="50">
      <t>テキヨウ</t>
    </rPh>
    <phoneticPr fontId="1"/>
  </si>
  <si>
    <t>設問J</t>
    <rPh sb="0" eb="2">
      <t>セツモン</t>
    </rPh>
    <phoneticPr fontId="1"/>
  </si>
  <si>
    <t>入稿内容についての補足・調整事項がある場合は、⑩備考 へご記入ください。</t>
    <rPh sb="0" eb="2">
      <t>ニュウコウ</t>
    </rPh>
    <rPh sb="2" eb="4">
      <t>ナイヨウ</t>
    </rPh>
    <rPh sb="9" eb="11">
      <t>ホソク</t>
    </rPh>
    <rPh sb="12" eb="14">
      <t>チョウセイ</t>
    </rPh>
    <rPh sb="14" eb="16">
      <t>ジコウ</t>
    </rPh>
    <rPh sb="19" eb="21">
      <t>バアイ</t>
    </rPh>
    <rPh sb="24" eb="26">
      <t>ビコウ</t>
    </rPh>
    <rPh sb="29" eb="31">
      <t>キニュウ</t>
    </rPh>
    <phoneticPr fontId="1"/>
  </si>
  <si>
    <t>記事冒頭画像提示</t>
    <rPh sb="0" eb="2">
      <t>キジ</t>
    </rPh>
    <rPh sb="2" eb="4">
      <t>ボウトウ</t>
    </rPh>
    <rPh sb="4" eb="6">
      <t>ガゾウ</t>
    </rPh>
    <rPh sb="6" eb="8">
      <t>テイジ</t>
    </rPh>
    <phoneticPr fontId="2"/>
  </si>
  <si>
    <t>記事接触者 (cell=●-●)</t>
    <rPh sb="0" eb="2">
      <t>キジ</t>
    </rPh>
    <rPh sb="2" eb="5">
      <t>セッショクシャ</t>
    </rPh>
    <phoneticPr fontId="1"/>
  </si>
  <si>
    <t>こちらは、ある記事のはじめの部分です。</t>
  </si>
  <si>
    <r>
      <rPr>
        <sz val="11"/>
        <color theme="5"/>
        <rFont val="メイリオ"/>
        <family val="3"/>
        <charset val="128"/>
        <scheme val="minor"/>
      </rPr>
      <t>◇月◇日 (◇) 以降</t>
    </r>
    <r>
      <rPr>
        <sz val="11"/>
        <rFont val="メイリオ"/>
        <family val="3"/>
        <charset val="128"/>
        <scheme val="minor"/>
      </rPr>
      <t>に、</t>
    </r>
    <r>
      <rPr>
        <sz val="11"/>
        <color theme="5"/>
        <rFont val="メイリオ"/>
        <family val="3"/>
        <charset val="128"/>
        <scheme val="minor"/>
      </rPr>
      <t>LINEの中</t>
    </r>
    <r>
      <rPr>
        <sz val="11"/>
        <color rgb="FFFF0000"/>
        <rFont val="メイリオ"/>
        <family val="3"/>
        <charset val="128"/>
        <scheme val="minor"/>
      </rPr>
      <t>*</t>
    </r>
    <r>
      <rPr>
        <sz val="11"/>
        <rFont val="メイリオ"/>
        <family val="3"/>
        <charset val="128"/>
        <scheme val="minor"/>
      </rPr>
      <t>で、この記事を読みましたか？</t>
    </r>
    <rPh sb="9" eb="11">
      <t>イコウ</t>
    </rPh>
    <rPh sb="18" eb="19">
      <t>ナカ</t>
    </rPh>
    <rPh sb="24" eb="26">
      <t>キジ</t>
    </rPh>
    <rPh sb="27" eb="28">
      <t>ヨ</t>
    </rPh>
    <phoneticPr fontId="2"/>
  </si>
  <si>
    <t>h2.LINEの中で…</t>
    <rPh sb="8" eb="9">
      <t>ナカ</t>
    </rPh>
    <phoneticPr fontId="8"/>
  </si>
  <si>
    <t>最後まで (すべて) 読んだ</t>
    <rPh sb="0" eb="2">
      <t>サイゴ</t>
    </rPh>
    <rPh sb="11" eb="12">
      <t>ヨ</t>
    </rPh>
    <phoneticPr fontId="2"/>
  </si>
  <si>
    <t>途中まで (一部) 読んだ</t>
    <rPh sb="0" eb="2">
      <t>トチュウ</t>
    </rPh>
    <rPh sb="6" eb="8">
      <t>イチブ</t>
    </rPh>
    <rPh sb="10" eb="11">
      <t>ヨ</t>
    </rPh>
    <phoneticPr fontId="2"/>
  </si>
  <si>
    <t>読んでいない</t>
    <rPh sb="0" eb="1">
      <t>ヨ</t>
    </rPh>
    <phoneticPr fontId="2"/>
  </si>
  <si>
    <t>記事接触認知者 (P●=1,2)</t>
    <rPh sb="0" eb="7">
      <t>キジセッショクニンチシャ</t>
    </rPh>
    <phoneticPr fontId="2"/>
  </si>
  <si>
    <t>先ほどの記事について、どのように感じましたか？</t>
    <rPh sb="0" eb="1">
      <t>サキ</t>
    </rPh>
    <rPh sb="4" eb="6">
      <t>キジ</t>
    </rPh>
    <rPh sb="16" eb="17">
      <t>カン</t>
    </rPh>
    <phoneticPr fontId="2"/>
  </si>
  <si>
    <t>【記事接触】</t>
    <rPh sb="1" eb="5">
      <t>キジセッショク</t>
    </rPh>
    <phoneticPr fontId="1"/>
  </si>
  <si>
    <t>【記事非接触】</t>
    <rPh sb="1" eb="3">
      <t>キジ</t>
    </rPh>
    <rPh sb="3" eb="4">
      <t>ヒ</t>
    </rPh>
    <rPh sb="4" eb="6">
      <t>セッショク</t>
    </rPh>
    <phoneticPr fontId="1"/>
  </si>
  <si>
    <t>記事接触</t>
    <phoneticPr fontId="1"/>
  </si>
  <si>
    <t>ニュースOAフォロー</t>
    <phoneticPr fontId="1"/>
  </si>
  <si>
    <t>LINE NEWS DIGEST Spot ブランドリフトサーベイ実施までの流れ、各ステップの締め切り</t>
    <rPh sb="33" eb="35">
      <t>ジッシ</t>
    </rPh>
    <rPh sb="38" eb="39">
      <t>ナガ</t>
    </rPh>
    <rPh sb="41" eb="42">
      <t>カク</t>
    </rPh>
    <rPh sb="47" eb="48">
      <t>シ</t>
    </rPh>
    <rPh sb="49" eb="50">
      <t>キ</t>
    </rPh>
    <phoneticPr fontId="1"/>
  </si>
  <si>
    <t>LINE NEWS DIGEST Spot (DS) ブランドリフトサーベイの調査対象者条件、聴取内容をご指定いただき、</t>
    <rPh sb="39" eb="41">
      <t>チョウサ</t>
    </rPh>
    <rPh sb="41" eb="43">
      <t>タイショウ</t>
    </rPh>
    <rPh sb="43" eb="44">
      <t>シャ</t>
    </rPh>
    <rPh sb="44" eb="46">
      <t>ジョウケン</t>
    </rPh>
    <rPh sb="47" eb="49">
      <t>チョウシュ</t>
    </rPh>
    <rPh sb="49" eb="51">
      <t>ナイヨウ</t>
    </rPh>
    <rPh sb="53" eb="55">
      <t>シテイ</t>
    </rPh>
    <phoneticPr fontId="1"/>
  </si>
  <si>
    <t>DS記事掲載日の10営業日前17時まで</t>
    <phoneticPr fontId="1"/>
  </si>
  <si>
    <r>
      <t>このファイルのシート(2-1)(2-2)を入力し、発注メールに添付して入稿する。</t>
    </r>
    <r>
      <rPr>
        <sz val="11"/>
        <color theme="0" tint="-0.499984740745262"/>
        <rFont val="メイリオ"/>
        <family val="3"/>
        <charset val="128"/>
        <scheme val="minor"/>
      </rPr>
      <t>※1</t>
    </r>
    <rPh sb="21" eb="23">
      <t>ニュウリョク</t>
    </rPh>
    <phoneticPr fontId="1"/>
  </si>
  <si>
    <t>シート(2-1)をもとにシート(3)調査票を作成。
メールにて代理店様・クライアント様に送付する</t>
    <rPh sb="18" eb="21">
      <t>チョウサヒョウ</t>
    </rPh>
    <rPh sb="22" eb="24">
      <t>サクセイ</t>
    </rPh>
    <phoneticPr fontId="1"/>
  </si>
  <si>
    <t>DS記事掲載日の2営業日前17時まで</t>
  </si>
  <si>
    <t>DS記事掲載日の17時まで</t>
  </si>
  <si>
    <t>上記②の3,4の工程は、記事掲載スケジュールによって締め切りが前後する場合がございます。</t>
    <rPh sb="12" eb="14">
      <t>キジ</t>
    </rPh>
    <rPh sb="14" eb="16">
      <t>ケイサイ</t>
    </rPh>
    <phoneticPr fontId="1"/>
  </si>
  <si>
    <t>DS記事掲載日の10営業日前までに、ご入稿をお願いいたします。</t>
    <rPh sb="19" eb="21">
      <t>ニュウコウ</t>
    </rPh>
    <rPh sb="23" eb="24">
      <t>ネガ</t>
    </rPh>
    <phoneticPr fontId="1"/>
  </si>
  <si>
    <t>6問以上の聴取はご提供しておりません。</t>
    <rPh sb="1" eb="2">
      <t>モン</t>
    </rPh>
    <rPh sb="2" eb="4">
      <t>イジョウ</t>
    </rPh>
    <rPh sb="5" eb="7">
      <t>チョウシュ</t>
    </rPh>
    <rPh sb="9" eb="11">
      <t>テイキョウ</t>
    </rPh>
    <phoneticPr fontId="1"/>
  </si>
  <si>
    <r>
      <t>※実際には同じページに他の記事も掲載されている場合もありますが、</t>
    </r>
    <r>
      <rPr>
        <b/>
        <sz val="11"/>
        <color theme="6"/>
        <rFont val="メイリオ"/>
        <family val="3"/>
        <charset val="128"/>
        <scheme val="minor"/>
      </rPr>
      <t>この記事のことについてのみ</t>
    </r>
    <r>
      <rPr>
        <sz val="11"/>
        <rFont val="メイリオ"/>
        <family val="3"/>
        <charset val="128"/>
        <scheme val="minor"/>
      </rPr>
      <t>お答えください。</t>
    </r>
    <rPh sb="1" eb="3">
      <t>ジッサイ</t>
    </rPh>
    <rPh sb="23" eb="25">
      <t>バアイ</t>
    </rPh>
    <phoneticPr fontId="8"/>
  </si>
  <si>
    <t>*この記事は「LINE NEWS」のLINE公式アカウントから送られてくるメッセージから、読むことができます。</t>
  </si>
  <si>
    <t>入稿時点で保留の箇所がある場合は、発注メールにて該当箇所と決定内容のご連絡予定日をあわせてお知らせください。</t>
    <rPh sb="17" eb="19">
      <t>ハッチュウ</t>
    </rPh>
    <phoneticPr fontId="1"/>
  </si>
  <si>
    <t>画像のご指定があればファイル形式PNGまたはJPEGで発注メールにてご入稿ください。</t>
    <rPh sb="27" eb="29">
      <t>ハッチュウ</t>
    </rPh>
    <phoneticPr fontId="1"/>
  </si>
  <si>
    <t>ve4.0 (2024/11/20)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</si>
</sst>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メイリオ"/>
      <family val="2"/>
      <charset val="128"/>
      <scheme val="minor"/>
    </font>
    <font>
      <sz val="6"/>
      <name val="メイリオ"/>
      <family val="2"/>
      <charset val="128"/>
      <scheme val="minor"/>
    </font>
    <font>
      <sz val="14"/>
      <color theme="1"/>
      <name val="メイリオ"/>
      <family val="2"/>
      <charset val="128"/>
      <scheme val="minor"/>
    </font>
    <font>
      <sz val="7"/>
      <name val="メイリオ"/>
      <family val="2"/>
      <charset val="128"/>
      <scheme val="minor"/>
    </font>
    <font>
      <sz val="9"/>
      <color indexed="81"/>
      <name val="MS P ゴシック"/>
      <family val="3"/>
      <charset val="128"/>
    </font>
    <font>
      <sz val="12"/>
      <name val="メイリオ"/>
      <family val="3"/>
      <charset val="128"/>
      <scheme val="minor"/>
    </font>
    <font>
      <sz val="12"/>
      <color theme="1" tint="-0.499984740745262"/>
      <name val="メイリオ"/>
      <family val="3"/>
      <charset val="128"/>
      <scheme val="minor"/>
    </font>
    <font>
      <sz val="12"/>
      <color theme="1" tint="-0.499984740745262"/>
      <name val="メイリオ"/>
      <family val="2"/>
      <charset val="128"/>
      <scheme val="minor"/>
    </font>
    <font>
      <sz val="6"/>
      <name val="ＭＳ Ｐゴシック"/>
      <family val="3"/>
      <charset val="128"/>
    </font>
    <font>
      <sz val="11"/>
      <name val="ＭＳ Ｐゴシック"/>
      <family val="3"/>
      <charset val="128"/>
    </font>
    <font>
      <sz val="11"/>
      <name val="メイリオ"/>
      <family val="3"/>
      <charset val="128"/>
    </font>
    <font>
      <b/>
      <sz val="16"/>
      <color theme="1" tint="-0.499984740745262"/>
      <name val="メイリオ"/>
      <family val="3"/>
      <charset val="128"/>
      <scheme val="minor"/>
    </font>
    <font>
      <sz val="11"/>
      <color theme="1"/>
      <name val="メイリオ"/>
      <family val="2"/>
      <charset val="128"/>
      <scheme val="minor"/>
    </font>
    <font>
      <sz val="11"/>
      <name val="メイリオ"/>
      <family val="3"/>
      <charset val="128"/>
      <scheme val="minor"/>
    </font>
    <font>
      <sz val="11"/>
      <color rgb="FF00B050"/>
      <name val="メイリオ"/>
      <family val="3"/>
      <charset val="128"/>
      <scheme val="minor"/>
    </font>
    <font>
      <b/>
      <sz val="11"/>
      <name val="メイリオ"/>
      <family val="3"/>
      <charset val="128"/>
      <scheme val="minor"/>
    </font>
    <font>
      <sz val="11"/>
      <color theme="0"/>
      <name val="メイリオ"/>
      <family val="3"/>
      <charset val="128"/>
      <scheme val="minor"/>
    </font>
    <font>
      <b/>
      <sz val="11"/>
      <color theme="0"/>
      <name val="メイリオ"/>
      <family val="3"/>
      <charset val="128"/>
      <scheme val="minor"/>
    </font>
    <font>
      <sz val="11"/>
      <color rgb="FFFF0000"/>
      <name val="メイリオ"/>
      <family val="3"/>
      <charset val="128"/>
      <scheme val="minor"/>
    </font>
    <font>
      <sz val="11"/>
      <color theme="0" tint="-0.499984740745262"/>
      <name val="メイリオ"/>
      <family val="3"/>
      <charset val="128"/>
      <scheme val="minor"/>
    </font>
    <font>
      <sz val="10"/>
      <color theme="0"/>
      <name val="メイリオ"/>
      <family val="3"/>
      <charset val="128"/>
      <scheme val="minor"/>
    </font>
    <font>
      <sz val="11"/>
      <color theme="1"/>
      <name val="メイリオ"/>
      <family val="3"/>
      <charset val="128"/>
      <scheme val="minor"/>
    </font>
    <font>
      <b/>
      <sz val="14"/>
      <color theme="1"/>
      <name val="メイリオ"/>
      <family val="3"/>
      <charset val="128"/>
      <scheme val="minor"/>
    </font>
    <font>
      <b/>
      <sz val="11"/>
      <color rgb="FFF77911"/>
      <name val="メイリオ"/>
      <family val="3"/>
      <charset val="128"/>
      <scheme val="minor"/>
    </font>
    <font>
      <b/>
      <sz val="11"/>
      <color theme="1"/>
      <name val="メイリオ"/>
      <family val="3"/>
      <charset val="128"/>
      <scheme val="minor"/>
    </font>
    <font>
      <sz val="10"/>
      <color theme="1"/>
      <name val="メイリオ"/>
      <family val="3"/>
      <charset val="128"/>
      <scheme val="minor"/>
    </font>
    <font>
      <sz val="9"/>
      <color theme="1"/>
      <name val="メイリオ"/>
      <family val="3"/>
      <charset val="128"/>
      <scheme val="minor"/>
    </font>
    <font>
      <b/>
      <sz val="14"/>
      <color theme="5"/>
      <name val="メイリオ"/>
      <family val="3"/>
      <charset val="128"/>
      <scheme val="minor"/>
    </font>
    <font>
      <sz val="11"/>
      <color theme="9"/>
      <name val="メイリオ"/>
      <family val="3"/>
      <charset val="128"/>
      <scheme val="minor"/>
    </font>
    <font>
      <sz val="9"/>
      <color theme="9"/>
      <name val="メイリオ"/>
      <family val="3"/>
      <charset val="128"/>
      <scheme val="minor"/>
    </font>
    <font>
      <b/>
      <sz val="11"/>
      <color theme="6"/>
      <name val="メイリオ"/>
      <family val="3"/>
      <charset val="128"/>
      <scheme val="minor"/>
    </font>
    <font>
      <sz val="11"/>
      <color theme="0"/>
      <name val="メイリオ"/>
      <family val="2"/>
      <charset val="128"/>
      <scheme val="minor"/>
    </font>
    <font>
      <b/>
      <sz val="16"/>
      <color theme="1"/>
      <name val="メイリオ"/>
      <family val="3"/>
      <charset val="128"/>
      <scheme val="minor"/>
    </font>
    <font>
      <b/>
      <sz val="12"/>
      <color theme="1"/>
      <name val="メイリオ"/>
      <family val="3"/>
      <charset val="128"/>
      <scheme val="minor"/>
    </font>
    <font>
      <b/>
      <sz val="12"/>
      <color theme="9"/>
      <name val="メイリオ"/>
      <family val="3"/>
      <charset val="128"/>
      <scheme val="minor"/>
    </font>
    <font>
      <sz val="11"/>
      <color theme="5"/>
      <name val="メイリオ"/>
      <family val="3"/>
      <charset val="128"/>
      <scheme val="minor"/>
    </font>
    <font>
      <sz val="11"/>
      <color theme="6"/>
      <name val="メイリオ"/>
      <family val="3"/>
      <charset val="128"/>
      <scheme val="minor"/>
    </font>
    <font>
      <sz val="11"/>
      <color theme="1" tint="-0.499984740745262"/>
      <name val="メイリオ"/>
      <family val="3"/>
      <charset val="128"/>
      <scheme val="minor"/>
    </font>
    <font>
      <b/>
      <sz val="11"/>
      <color theme="5"/>
      <name val="メイリオ"/>
      <family val="3"/>
      <charset val="128"/>
      <scheme val="minor"/>
    </font>
    <font>
      <sz val="9"/>
      <color theme="0" tint="-0.499984740745262"/>
      <name val="メイリオ"/>
      <family val="3"/>
      <charset val="128"/>
      <scheme val="minor"/>
    </font>
    <font>
      <sz val="8"/>
      <color theme="1"/>
      <name val="メイリオ"/>
      <family val="3"/>
      <charset val="128"/>
      <scheme val="minor"/>
    </font>
    <font>
      <sz val="8"/>
      <color theme="9"/>
      <name val="メイリオ"/>
      <family val="3"/>
      <charset val="128"/>
      <scheme val="minor"/>
    </font>
    <font>
      <sz val="10"/>
      <name val="メイリオ"/>
      <family val="3"/>
      <charset val="128"/>
      <scheme val="minor"/>
    </font>
    <font>
      <sz val="10"/>
      <color theme="0" tint="-0.249977111117893"/>
      <name val="メイリオ"/>
      <family val="3"/>
      <charset val="128"/>
      <scheme val="minor"/>
    </font>
    <font>
      <b/>
      <sz val="10"/>
      <color theme="6"/>
      <name val="メイリオ"/>
      <family val="3"/>
      <charset val="128"/>
      <scheme val="minor"/>
    </font>
    <font>
      <sz val="10"/>
      <color theme="0" tint="-0.499984740745262"/>
      <name val="メイリオ"/>
      <family val="3"/>
      <charset val="128"/>
      <scheme val="minor"/>
    </font>
    <font>
      <b/>
      <sz val="9"/>
      <color theme="6"/>
      <name val="メイリオ"/>
      <family val="3"/>
      <charset val="128"/>
      <scheme val="minor"/>
    </font>
    <font>
      <b/>
      <sz val="12"/>
      <color theme="6"/>
      <name val="メイリオ"/>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tint="-0.14999847407452621"/>
        <bgColor indexed="64"/>
      </patternFill>
    </fill>
    <fill>
      <patternFill patternType="solid">
        <fgColor theme="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bgColor indexed="64"/>
      </patternFill>
    </fill>
    <fill>
      <patternFill patternType="solid">
        <fgColor rgb="FF98EA94"/>
        <bgColor indexed="64"/>
      </patternFill>
    </fill>
  </fills>
  <borders count="38">
    <border>
      <left/>
      <right/>
      <top/>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style="medium">
        <color theme="0" tint="-0.499984740745262"/>
      </right>
      <top/>
      <bottom/>
      <diagonal/>
    </border>
    <border>
      <left/>
      <right style="medium">
        <color theme="0" tint="-0.499984740745262"/>
      </right>
      <top/>
      <bottom style="medium">
        <color theme="0" tint="-0.499984740745262"/>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right/>
      <top/>
      <bottom style="hair">
        <color theme="0" tint="-0.499984740745262"/>
      </bottom>
      <diagonal/>
    </border>
    <border>
      <left/>
      <right style="thin">
        <color theme="0" tint="-0.499984740745262"/>
      </right>
      <top/>
      <bottom style="hair">
        <color theme="0" tint="-0.499984740745262"/>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hair">
        <color theme="0" tint="-0.499984740745262"/>
      </left>
      <right/>
      <top style="hair">
        <color theme="0" tint="-0.499984740745262"/>
      </top>
      <bottom/>
      <diagonal/>
    </border>
    <border>
      <left/>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top/>
      <bottom/>
      <diagonal/>
    </border>
    <border>
      <left/>
      <right style="hair">
        <color theme="0" tint="-0.499984740745262"/>
      </right>
      <top/>
      <bottom/>
      <diagonal/>
    </border>
    <border>
      <left style="hair">
        <color theme="0" tint="-0.499984740745262"/>
      </left>
      <right/>
      <top/>
      <bottom style="hair">
        <color theme="0" tint="-0.499984740745262"/>
      </bottom>
      <diagonal/>
    </border>
    <border>
      <left/>
      <right style="hair">
        <color theme="0" tint="-0.499984740745262"/>
      </right>
      <top/>
      <bottom style="hair">
        <color theme="0" tint="-0.499984740745262"/>
      </bottom>
      <diagonal/>
    </border>
  </borders>
  <cellStyleXfs count="5">
    <xf numFmtId="0" fontId="0" fillId="0" borderId="0">
      <alignment vertical="center"/>
    </xf>
    <xf numFmtId="0" fontId="2" fillId="0" borderId="0">
      <alignment vertical="center"/>
    </xf>
    <xf numFmtId="0" fontId="9" fillId="0" borderId="0">
      <alignment vertical="center"/>
    </xf>
    <xf numFmtId="38" fontId="12" fillId="0" borderId="0" applyFont="0" applyFill="0" applyBorder="0" applyAlignment="0" applyProtection="0">
      <alignment vertical="center"/>
    </xf>
    <xf numFmtId="0" fontId="9" fillId="0" borderId="0">
      <alignment vertical="center"/>
    </xf>
  </cellStyleXfs>
  <cellXfs count="205">
    <xf numFmtId="0" fontId="0" fillId="0" borderId="0" xfId="0">
      <alignment vertical="center"/>
    </xf>
    <xf numFmtId="0" fontId="13" fillId="0" borderId="0" xfId="0" applyFont="1" applyAlignment="1">
      <alignment horizontal="center" vertical="center"/>
    </xf>
    <xf numFmtId="0" fontId="13" fillId="0" borderId="0" xfId="0" applyFont="1">
      <alignment vertical="center"/>
    </xf>
    <xf numFmtId="0" fontId="16"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applyAlignment="1">
      <alignment vertical="center" wrapText="1"/>
    </xf>
    <xf numFmtId="0" fontId="13" fillId="0" borderId="0" xfId="0" applyFont="1" applyAlignment="1">
      <alignment vertical="center" wrapText="1"/>
    </xf>
    <xf numFmtId="0" fontId="13" fillId="6" borderId="0" xfId="0" applyFont="1" applyFill="1" applyAlignment="1">
      <alignment horizontal="center" vertical="center"/>
    </xf>
    <xf numFmtId="0" fontId="15" fillId="6" borderId="0" xfId="0" applyFont="1" applyFill="1" applyAlignment="1">
      <alignment horizontal="center" vertical="center"/>
    </xf>
    <xf numFmtId="0" fontId="13" fillId="6" borderId="0" xfId="0" applyFont="1" applyFill="1">
      <alignment vertical="center"/>
    </xf>
    <xf numFmtId="0" fontId="13" fillId="6" borderId="0" xfId="0" applyFont="1" applyFill="1" applyAlignment="1">
      <alignment vertical="center" wrapText="1"/>
    </xf>
    <xf numFmtId="0" fontId="14" fillId="0" borderId="0" xfId="0" applyFont="1" applyAlignment="1">
      <alignment horizontal="center" vertical="center"/>
    </xf>
    <xf numFmtId="0" fontId="15" fillId="0" borderId="0" xfId="0" applyFont="1">
      <alignment vertical="center"/>
    </xf>
    <xf numFmtId="0" fontId="14" fillId="0" borderId="0" xfId="0" applyFont="1" applyAlignment="1">
      <alignment horizontal="center" vertical="center" wrapText="1"/>
    </xf>
    <xf numFmtId="0" fontId="13" fillId="0" borderId="0" xfId="1" applyFont="1" applyAlignment="1">
      <alignment vertical="center" wrapText="1"/>
    </xf>
    <xf numFmtId="0" fontId="13" fillId="0" borderId="0" xfId="0" applyFont="1" applyAlignment="1">
      <alignment horizontal="left" vertical="center" wrapText="1"/>
    </xf>
    <xf numFmtId="0" fontId="15" fillId="0" borderId="0" xfId="0" applyFont="1" applyAlignment="1">
      <alignment vertical="top" wrapText="1"/>
    </xf>
    <xf numFmtId="0" fontId="13" fillId="0" borderId="8" xfId="0" applyFont="1" applyBorder="1" applyAlignment="1">
      <alignment vertical="center" wrapText="1"/>
    </xf>
    <xf numFmtId="0" fontId="13" fillId="7" borderId="0" xfId="0" applyFont="1" applyFill="1" applyAlignment="1">
      <alignment horizontal="left" vertical="center" wrapText="1"/>
    </xf>
    <xf numFmtId="0" fontId="10" fillId="7" borderId="0" xfId="0" quotePrefix="1" applyFont="1" applyFill="1" applyAlignment="1">
      <alignment horizontal="left" vertical="center" wrapText="1"/>
    </xf>
    <xf numFmtId="0" fontId="13" fillId="7" borderId="0" xfId="0" applyFont="1" applyFill="1" applyAlignment="1">
      <alignment vertical="center" wrapText="1"/>
    </xf>
    <xf numFmtId="0" fontId="21" fillId="7" borderId="0" xfId="0" applyFont="1" applyFill="1">
      <alignment vertical="center"/>
    </xf>
    <xf numFmtId="0" fontId="21" fillId="0" borderId="0" xfId="0" applyFont="1">
      <alignment vertical="center"/>
    </xf>
    <xf numFmtId="0" fontId="24" fillId="0" borderId="0" xfId="0" applyFont="1">
      <alignment vertical="center"/>
    </xf>
    <xf numFmtId="0" fontId="21" fillId="0" borderId="0" xfId="0" applyFont="1" applyAlignment="1">
      <alignment horizontal="left" vertical="top"/>
    </xf>
    <xf numFmtId="0" fontId="21" fillId="0" borderId="0" xfId="0" applyFont="1" applyAlignment="1">
      <alignment horizontal="center" vertical="top"/>
    </xf>
    <xf numFmtId="0" fontId="16" fillId="5" borderId="0" xfId="0" applyFont="1" applyFill="1">
      <alignment vertical="center"/>
    </xf>
    <xf numFmtId="0" fontId="17" fillId="5" borderId="0" xfId="0" applyFont="1" applyFill="1" applyAlignment="1">
      <alignment horizontal="left" vertical="top"/>
    </xf>
    <xf numFmtId="0" fontId="21" fillId="5" borderId="0" xfId="0" applyFont="1" applyFill="1" applyAlignment="1">
      <alignment horizontal="left" vertical="top"/>
    </xf>
    <xf numFmtId="0" fontId="24" fillId="0" borderId="0" xfId="0" applyFont="1" applyAlignment="1">
      <alignment horizontal="left" vertical="top"/>
    </xf>
    <xf numFmtId="0" fontId="24" fillId="0" borderId="0" xfId="0" applyFont="1" applyAlignment="1">
      <alignment horizontal="center" vertical="top"/>
    </xf>
    <xf numFmtId="0" fontId="21" fillId="7" borderId="5" xfId="0" applyFont="1" applyFill="1" applyBorder="1" applyAlignment="1">
      <alignment horizontal="center" vertical="top"/>
    </xf>
    <xf numFmtId="0" fontId="21" fillId="7" borderId="3" xfId="0" applyFont="1" applyFill="1" applyBorder="1" applyAlignment="1">
      <alignment horizontal="center" vertical="top"/>
    </xf>
    <xf numFmtId="0" fontId="21" fillId="7" borderId="3" xfId="0" applyFont="1" applyFill="1" applyBorder="1" applyAlignment="1">
      <alignment horizontal="center" vertical="top" wrapText="1"/>
    </xf>
    <xf numFmtId="0" fontId="21" fillId="0" borderId="3" xfId="0" applyFont="1" applyBorder="1" applyAlignment="1">
      <alignment horizontal="left" vertical="top" wrapText="1"/>
    </xf>
    <xf numFmtId="0" fontId="21" fillId="0" borderId="3" xfId="0" applyFont="1" applyBorder="1" applyAlignment="1">
      <alignment horizontal="center" vertical="top"/>
    </xf>
    <xf numFmtId="0" fontId="21" fillId="0" borderId="3" xfId="0" applyFont="1" applyBorder="1" applyAlignment="1">
      <alignment horizontal="left" vertical="top"/>
    </xf>
    <xf numFmtId="0" fontId="17" fillId="3" borderId="0" xfId="0" applyFont="1" applyFill="1" applyAlignment="1">
      <alignment horizontal="left" vertical="top"/>
    </xf>
    <xf numFmtId="0" fontId="21" fillId="3" borderId="0" xfId="0" applyFont="1" applyFill="1" applyAlignment="1">
      <alignment horizontal="left" vertical="top"/>
    </xf>
    <xf numFmtId="0" fontId="11" fillId="7" borderId="0" xfId="0" applyFont="1" applyFill="1">
      <alignment vertical="center"/>
    </xf>
    <xf numFmtId="0" fontId="7" fillId="7" borderId="0" xfId="0" applyFont="1" applyFill="1">
      <alignment vertical="center"/>
    </xf>
    <xf numFmtId="0" fontId="6" fillId="7" borderId="0" xfId="0" applyFont="1" applyFill="1">
      <alignment vertical="center"/>
    </xf>
    <xf numFmtId="0" fontId="6" fillId="0" borderId="0" xfId="0" applyFont="1">
      <alignment vertical="center"/>
    </xf>
    <xf numFmtId="0" fontId="32" fillId="7" borderId="0" xfId="0" applyFont="1" applyFill="1">
      <alignment vertical="center"/>
    </xf>
    <xf numFmtId="0" fontId="20" fillId="5" borderId="0" xfId="0" applyFont="1" applyFill="1" applyAlignment="1">
      <alignment horizontal="center" vertical="center" wrapText="1"/>
    </xf>
    <xf numFmtId="0" fontId="21" fillId="7" borderId="0" xfId="0" applyFont="1" applyFill="1" applyAlignment="1">
      <alignment horizontal="center" vertical="center"/>
    </xf>
    <xf numFmtId="0" fontId="33" fillId="7" borderId="0" xfId="0" applyFont="1" applyFill="1">
      <alignment vertical="center"/>
    </xf>
    <xf numFmtId="0" fontId="36" fillId="0" borderId="0" xfId="0" applyFont="1" applyAlignment="1">
      <alignment vertical="center" wrapText="1"/>
    </xf>
    <xf numFmtId="0" fontId="36" fillId="2" borderId="0" xfId="0" applyFont="1" applyFill="1" applyAlignment="1">
      <alignment vertical="center" wrapText="1"/>
    </xf>
    <xf numFmtId="0" fontId="21" fillId="0" borderId="0" xfId="0" applyFont="1" applyAlignment="1">
      <alignment horizontal="center" vertical="center"/>
    </xf>
    <xf numFmtId="0" fontId="21" fillId="6" borderId="0" xfId="0" applyFont="1" applyFill="1" applyAlignment="1">
      <alignment horizontal="center" vertical="center"/>
    </xf>
    <xf numFmtId="0" fontId="21" fillId="0" borderId="0" xfId="0" applyFont="1" applyAlignment="1">
      <alignment horizontal="center" vertical="center" wrapText="1"/>
    </xf>
    <xf numFmtId="0" fontId="31" fillId="5" borderId="0" xfId="0" applyFont="1" applyFill="1">
      <alignment vertical="center"/>
    </xf>
    <xf numFmtId="0" fontId="21" fillId="0" borderId="0" xfId="3" applyNumberFormat="1" applyFont="1">
      <alignment vertical="center"/>
    </xf>
    <xf numFmtId="0" fontId="21" fillId="7" borderId="13" xfId="0" applyFont="1" applyFill="1" applyBorder="1" applyAlignment="1">
      <alignment horizontal="centerContinuous" vertical="center"/>
    </xf>
    <xf numFmtId="0" fontId="21" fillId="7" borderId="14" xfId="0" applyFont="1" applyFill="1" applyBorder="1" applyAlignment="1">
      <alignment horizontal="centerContinuous" vertical="center"/>
    </xf>
    <xf numFmtId="0" fontId="21" fillId="7" borderId="15" xfId="0" applyFont="1" applyFill="1" applyBorder="1" applyAlignment="1">
      <alignment horizontal="centerContinuous" vertical="center"/>
    </xf>
    <xf numFmtId="0" fontId="21" fillId="7" borderId="12" xfId="0" applyFont="1" applyFill="1" applyBorder="1" applyAlignment="1">
      <alignment horizontal="centerContinuous" vertical="center"/>
    </xf>
    <xf numFmtId="0" fontId="21" fillId="7" borderId="16" xfId="0" applyFont="1" applyFill="1" applyBorder="1" applyAlignment="1">
      <alignment horizontal="centerContinuous" vertical="center"/>
    </xf>
    <xf numFmtId="0" fontId="21" fillId="7" borderId="16" xfId="0" applyFont="1" applyFill="1" applyBorder="1">
      <alignment vertical="center"/>
    </xf>
    <xf numFmtId="0" fontId="21" fillId="7" borderId="10" xfId="0" applyFont="1" applyFill="1" applyBorder="1">
      <alignment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0" xfId="0" applyFont="1" applyBorder="1" applyAlignment="1">
      <alignment horizontal="center" vertical="center"/>
    </xf>
    <xf numFmtId="0" fontId="21" fillId="0" borderId="13" xfId="0" applyFont="1" applyBorder="1">
      <alignment vertical="center"/>
    </xf>
    <xf numFmtId="0" fontId="21" fillId="0" borderId="17" xfId="0" applyFont="1" applyBorder="1">
      <alignment vertical="center"/>
    </xf>
    <xf numFmtId="0" fontId="21" fillId="0" borderId="14" xfId="3" applyNumberFormat="1" applyFont="1" applyBorder="1">
      <alignment vertical="center"/>
    </xf>
    <xf numFmtId="0" fontId="21" fillId="0" borderId="14" xfId="0" applyFont="1" applyBorder="1">
      <alignment vertical="center"/>
    </xf>
    <xf numFmtId="0" fontId="21" fillId="0" borderId="15" xfId="0" applyFont="1" applyBorder="1">
      <alignment vertical="center"/>
    </xf>
    <xf numFmtId="0" fontId="21" fillId="0" borderId="11" xfId="0" applyFont="1" applyBorder="1" applyAlignment="1">
      <alignment horizontal="center" vertical="center"/>
    </xf>
    <xf numFmtId="0" fontId="21" fillId="0" borderId="9" xfId="0" applyFont="1" applyBorder="1" applyAlignment="1">
      <alignment horizontal="center" vertical="center"/>
    </xf>
    <xf numFmtId="0" fontId="21" fillId="0" borderId="11" xfId="0" applyFont="1" applyBorder="1">
      <alignment vertical="center"/>
    </xf>
    <xf numFmtId="0" fontId="21" fillId="0" borderId="18" xfId="0" applyFont="1" applyBorder="1">
      <alignment vertical="center"/>
    </xf>
    <xf numFmtId="0" fontId="21" fillId="0" borderId="0" xfId="3" applyNumberFormat="1" applyFont="1" applyBorder="1">
      <alignment vertical="center"/>
    </xf>
    <xf numFmtId="0" fontId="21" fillId="0" borderId="9" xfId="0" applyFont="1" applyBorder="1">
      <alignment vertical="center"/>
    </xf>
    <xf numFmtId="0" fontId="21" fillId="0" borderId="12" xfId="0" applyFont="1" applyBorder="1">
      <alignment vertical="center"/>
    </xf>
    <xf numFmtId="0" fontId="21" fillId="0" borderId="19" xfId="0" applyFont="1" applyBorder="1">
      <alignment vertical="center"/>
    </xf>
    <xf numFmtId="0" fontId="21" fillId="0" borderId="16" xfId="3" applyNumberFormat="1" applyFont="1" applyBorder="1">
      <alignment vertical="center"/>
    </xf>
    <xf numFmtId="0" fontId="21" fillId="0" borderId="16" xfId="0" applyFont="1" applyBorder="1">
      <alignment vertical="center"/>
    </xf>
    <xf numFmtId="0" fontId="21" fillId="0" borderId="10" xfId="0" applyFont="1" applyBorder="1">
      <alignment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9" borderId="3" xfId="0" applyFont="1" applyFill="1" applyBorder="1" applyAlignment="1" applyProtection="1">
      <alignment horizontal="left" vertical="center"/>
      <protection locked="0"/>
    </xf>
    <xf numFmtId="0" fontId="21" fillId="9" borderId="3" xfId="0" applyFont="1" applyFill="1" applyBorder="1" applyAlignment="1" applyProtection="1">
      <alignment vertical="center" shrinkToFit="1"/>
      <protection locked="0"/>
    </xf>
    <xf numFmtId="0" fontId="21" fillId="9" borderId="3" xfId="0" applyFont="1" applyFill="1" applyBorder="1" applyAlignment="1" applyProtection="1">
      <alignment horizontal="center" vertical="center"/>
      <protection locked="0"/>
    </xf>
    <xf numFmtId="0" fontId="21" fillId="9" borderId="3" xfId="0" applyFont="1" applyFill="1" applyBorder="1" applyAlignment="1" applyProtection="1">
      <alignment horizontal="center" vertical="center" shrinkToFit="1"/>
      <protection locked="0"/>
    </xf>
    <xf numFmtId="0" fontId="21" fillId="9" borderId="3" xfId="0" applyFont="1" applyFill="1" applyBorder="1" applyAlignment="1" applyProtection="1">
      <alignment horizontal="left" vertical="center" shrinkToFit="1"/>
      <protection locked="0"/>
    </xf>
    <xf numFmtId="0" fontId="21" fillId="0" borderId="3" xfId="0" applyFont="1" applyBorder="1" applyAlignment="1" applyProtection="1">
      <alignment horizontal="center" vertical="center"/>
      <protection locked="0"/>
    </xf>
    <xf numFmtId="0" fontId="33" fillId="7" borderId="0" xfId="0" applyFont="1" applyFill="1" applyAlignment="1">
      <alignment horizontal="left" vertical="center" indent="2"/>
    </xf>
    <xf numFmtId="0" fontId="37" fillId="3" borderId="0" xfId="0" applyFont="1" applyFill="1" applyAlignment="1">
      <alignment horizontal="left" vertical="top"/>
    </xf>
    <xf numFmtId="0" fontId="37" fillId="0" borderId="0" xfId="0" applyFont="1" applyAlignment="1">
      <alignment horizontal="left" vertical="top"/>
    </xf>
    <xf numFmtId="0" fontId="24" fillId="3" borderId="0" xfId="0" applyFont="1" applyFill="1" applyAlignment="1">
      <alignment horizontal="left" vertical="top"/>
    </xf>
    <xf numFmtId="0" fontId="37" fillId="3" borderId="0" xfId="0" applyFont="1" applyFill="1" applyAlignment="1">
      <alignment horizontal="center" vertical="center"/>
    </xf>
    <xf numFmtId="0" fontId="37" fillId="3" borderId="0" xfId="0" applyFont="1" applyFill="1" applyAlignment="1">
      <alignment horizontal="center" vertical="top"/>
    </xf>
    <xf numFmtId="0" fontId="21" fillId="0" borderId="5" xfId="0" applyFont="1" applyBorder="1" applyAlignment="1">
      <alignment horizontal="center" vertical="top"/>
    </xf>
    <xf numFmtId="0" fontId="21" fillId="0" borderId="5" xfId="0" applyFont="1" applyBorder="1" applyAlignment="1">
      <alignment horizontal="left" vertical="top" wrapText="1"/>
    </xf>
    <xf numFmtId="0" fontId="39" fillId="0" borderId="0" xfId="0" applyFont="1" applyAlignment="1">
      <alignment horizontal="left" vertical="top"/>
    </xf>
    <xf numFmtId="0" fontId="22" fillId="0" borderId="0" xfId="0" applyFont="1" applyAlignment="1">
      <alignment vertical="top"/>
    </xf>
    <xf numFmtId="0" fontId="22" fillId="0" borderId="0" xfId="0" applyFont="1">
      <alignment vertical="center"/>
    </xf>
    <xf numFmtId="0" fontId="17" fillId="5" borderId="0" xfId="0" applyFont="1" applyFill="1">
      <alignment vertical="center"/>
    </xf>
    <xf numFmtId="0" fontId="22" fillId="7" borderId="0" xfId="0" applyFont="1" applyFill="1">
      <alignment vertical="center"/>
    </xf>
    <xf numFmtId="0" fontId="25" fillId="0" borderId="0" xfId="0" applyFont="1">
      <alignment vertical="center"/>
    </xf>
    <xf numFmtId="0" fontId="23" fillId="0" borderId="0" xfId="0" applyFont="1">
      <alignment vertical="center"/>
    </xf>
    <xf numFmtId="0" fontId="16" fillId="0" borderId="0" xfId="0" applyFont="1">
      <alignment vertical="center"/>
    </xf>
    <xf numFmtId="0" fontId="30" fillId="0" borderId="0" xfId="0" applyFont="1">
      <alignment vertical="center"/>
    </xf>
    <xf numFmtId="0" fontId="24" fillId="7" borderId="0" xfId="0" applyFont="1" applyFill="1">
      <alignment vertical="center"/>
    </xf>
    <xf numFmtId="0" fontId="24" fillId="0" borderId="22" xfId="0" applyFont="1" applyBorder="1">
      <alignment vertical="center"/>
    </xf>
    <xf numFmtId="0" fontId="21" fillId="0" borderId="22" xfId="0" applyFont="1" applyBorder="1">
      <alignment vertical="center"/>
    </xf>
    <xf numFmtId="0" fontId="41" fillId="0" borderId="22" xfId="0" applyFont="1" applyBorder="1">
      <alignment vertical="center"/>
    </xf>
    <xf numFmtId="0" fontId="40" fillId="0" borderId="0" xfId="0" applyFont="1">
      <alignment vertical="center"/>
    </xf>
    <xf numFmtId="0" fontId="25" fillId="7" borderId="5" xfId="0" applyFont="1" applyFill="1" applyBorder="1" applyAlignment="1">
      <alignment vertical="center" shrinkToFit="1"/>
    </xf>
    <xf numFmtId="0" fontId="25" fillId="7" borderId="6" xfId="0" applyFont="1" applyFill="1" applyBorder="1" applyAlignment="1">
      <alignment horizontal="centerContinuous" vertical="center"/>
    </xf>
    <xf numFmtId="0" fontId="25" fillId="7" borderId="7" xfId="0" applyFont="1" applyFill="1" applyBorder="1" applyAlignment="1">
      <alignment horizontal="centerContinuous" vertical="center"/>
    </xf>
    <xf numFmtId="0" fontId="25" fillId="7" borderId="23" xfId="0" applyFont="1" applyFill="1" applyBorder="1" applyAlignment="1">
      <alignment horizontal="centerContinuous" vertical="center"/>
    </xf>
    <xf numFmtId="0" fontId="42" fillId="0" borderId="0" xfId="0" applyFont="1">
      <alignment vertical="center"/>
    </xf>
    <xf numFmtId="0" fontId="43" fillId="0" borderId="3" xfId="0" applyFont="1" applyBorder="1">
      <alignment vertical="center"/>
    </xf>
    <xf numFmtId="0" fontId="43" fillId="0" borderId="6" xfId="0" applyFont="1" applyBorder="1">
      <alignment vertical="center"/>
    </xf>
    <xf numFmtId="0" fontId="25" fillId="0" borderId="23" xfId="0" applyFont="1" applyBorder="1">
      <alignment vertical="center"/>
    </xf>
    <xf numFmtId="0" fontId="25" fillId="0" borderId="7" xfId="0" applyFont="1" applyBorder="1">
      <alignment vertical="center"/>
    </xf>
    <xf numFmtId="0" fontId="25" fillId="0" borderId="6" xfId="0" applyFont="1" applyBorder="1">
      <alignment vertical="center"/>
    </xf>
    <xf numFmtId="0" fontId="25" fillId="0" borderId="24" xfId="0" applyFont="1" applyBorder="1" applyAlignment="1">
      <alignment vertical="top"/>
    </xf>
    <xf numFmtId="0" fontId="25" fillId="0" borderId="25" xfId="0" applyFont="1" applyBorder="1" applyAlignment="1">
      <alignment vertical="top"/>
    </xf>
    <xf numFmtId="0" fontId="25" fillId="0" borderId="25" xfId="0" applyFont="1" applyBorder="1">
      <alignment vertical="center"/>
    </xf>
    <xf numFmtId="0" fontId="25" fillId="0" borderId="26" xfId="0" applyFont="1" applyBorder="1">
      <alignment vertical="center"/>
    </xf>
    <xf numFmtId="0" fontId="20" fillId="0" borderId="0" xfId="0" applyFont="1" applyAlignment="1">
      <alignment horizontal="left" vertical="center"/>
    </xf>
    <xf numFmtId="0" fontId="25" fillId="0" borderId="27" xfId="0" applyFont="1" applyBorder="1" applyAlignment="1">
      <alignment vertical="top"/>
    </xf>
    <xf numFmtId="0" fontId="25" fillId="0" borderId="0" xfId="0" applyFont="1" applyAlignment="1">
      <alignment vertical="top"/>
    </xf>
    <xf numFmtId="0" fontId="25" fillId="0" borderId="28" xfId="0" applyFont="1" applyBorder="1">
      <alignment vertical="center"/>
    </xf>
    <xf numFmtId="0" fontId="44" fillId="0" borderId="3" xfId="0" applyFont="1" applyBorder="1">
      <alignment vertical="center"/>
    </xf>
    <xf numFmtId="0" fontId="44" fillId="0" borderId="6" xfId="0" applyFont="1" applyBorder="1">
      <alignment vertical="center"/>
    </xf>
    <xf numFmtId="0" fontId="44" fillId="0" borderId="23" xfId="0" applyFont="1" applyBorder="1">
      <alignment vertical="center"/>
    </xf>
    <xf numFmtId="0" fontId="44" fillId="0" borderId="7" xfId="0" applyFont="1" applyBorder="1">
      <alignment vertical="center"/>
    </xf>
    <xf numFmtId="0" fontId="45" fillId="0" borderId="23" xfId="0" applyFont="1" applyBorder="1">
      <alignment vertical="center"/>
    </xf>
    <xf numFmtId="0" fontId="25" fillId="0" borderId="29" xfId="0" applyFont="1" applyBorder="1" applyAlignment="1">
      <alignment vertical="top"/>
    </xf>
    <xf numFmtId="0" fontId="25" fillId="0" borderId="22" xfId="0" applyFont="1" applyBorder="1" applyAlignment="1">
      <alignment vertical="top"/>
    </xf>
    <xf numFmtId="0" fontId="25" fillId="0" borderId="22" xfId="0" applyFont="1" applyBorder="1">
      <alignment vertical="center"/>
    </xf>
    <xf numFmtId="0" fontId="25" fillId="0" borderId="30" xfId="0" applyFont="1" applyBorder="1">
      <alignment vertical="center"/>
    </xf>
    <xf numFmtId="0" fontId="24" fillId="0" borderId="0" xfId="0" applyFont="1" applyAlignment="1">
      <alignment horizontal="right" vertical="center"/>
    </xf>
    <xf numFmtId="0" fontId="25" fillId="0" borderId="31" xfId="0" applyFont="1" applyBorder="1">
      <alignment vertical="center"/>
    </xf>
    <xf numFmtId="0" fontId="20" fillId="0" borderId="32" xfId="0" applyFont="1" applyBorder="1">
      <alignment vertical="center"/>
    </xf>
    <xf numFmtId="0" fontId="21" fillId="0" borderId="32" xfId="0" applyFont="1" applyBorder="1">
      <alignment vertical="center"/>
    </xf>
    <xf numFmtId="0" fontId="30" fillId="0" borderId="32" xfId="0" applyFont="1" applyBorder="1">
      <alignment vertical="center"/>
    </xf>
    <xf numFmtId="0" fontId="21" fillId="0" borderId="33" xfId="0" applyFont="1" applyBorder="1">
      <alignment vertical="center"/>
    </xf>
    <xf numFmtId="0" fontId="25" fillId="0" borderId="34" xfId="0" applyFont="1" applyBorder="1">
      <alignment vertical="center"/>
    </xf>
    <xf numFmtId="0" fontId="21" fillId="0" borderId="35" xfId="0" applyFont="1" applyBorder="1">
      <alignment vertical="center"/>
    </xf>
    <xf numFmtId="0" fontId="42" fillId="0" borderId="34" xfId="0" applyFont="1" applyBorder="1">
      <alignment vertical="center"/>
    </xf>
    <xf numFmtId="0" fontId="13" fillId="0" borderId="35" xfId="0" applyFont="1" applyBorder="1">
      <alignment vertical="center"/>
    </xf>
    <xf numFmtId="0" fontId="42" fillId="0" borderId="36" xfId="0" applyFont="1" applyBorder="1">
      <alignment vertical="center"/>
    </xf>
    <xf numFmtId="0" fontId="42" fillId="0" borderId="20" xfId="0" applyFont="1" applyBorder="1">
      <alignment vertical="center"/>
    </xf>
    <xf numFmtId="0" fontId="13" fillId="0" borderId="20" xfId="0" applyFont="1" applyBorder="1">
      <alignment vertical="center"/>
    </xf>
    <xf numFmtId="0" fontId="15" fillId="0" borderId="20" xfId="0" applyFont="1" applyBorder="1">
      <alignment vertical="center"/>
    </xf>
    <xf numFmtId="0" fontId="13" fillId="0" borderId="37" xfId="0" applyFont="1" applyBorder="1">
      <alignment vertical="center"/>
    </xf>
    <xf numFmtId="0" fontId="19" fillId="0" borderId="0" xfId="0" applyFont="1">
      <alignment vertical="center"/>
    </xf>
    <xf numFmtId="0" fontId="21" fillId="7" borderId="0" xfId="0" applyFont="1" applyFill="1" applyAlignment="1">
      <alignment horizontal="left" vertical="center" indent="1"/>
    </xf>
    <xf numFmtId="0" fontId="26" fillId="0" borderId="22" xfId="0" applyFont="1" applyBorder="1">
      <alignment vertical="center"/>
    </xf>
    <xf numFmtId="0" fontId="21" fillId="4" borderId="0" xfId="0" applyFont="1" applyFill="1">
      <alignment vertical="center"/>
    </xf>
    <xf numFmtId="0" fontId="21" fillId="4" borderId="3" xfId="0" applyFont="1" applyFill="1" applyBorder="1" applyAlignment="1">
      <alignment vertical="center" shrinkToFit="1"/>
    </xf>
    <xf numFmtId="0" fontId="26" fillId="0" borderId="0" xfId="0" applyFont="1">
      <alignment vertical="center"/>
    </xf>
    <xf numFmtId="0" fontId="24" fillId="7" borderId="0" xfId="0" applyFont="1" applyFill="1" applyAlignment="1">
      <alignment horizontal="left" vertical="center"/>
    </xf>
    <xf numFmtId="0" fontId="21" fillId="7" borderId="0" xfId="0" applyFont="1" applyFill="1" applyAlignment="1">
      <alignment horizontal="left" vertical="center"/>
    </xf>
    <xf numFmtId="0" fontId="21" fillId="0" borderId="0" xfId="0" applyFont="1" applyAlignment="1">
      <alignment vertical="center" shrinkToFit="1"/>
    </xf>
    <xf numFmtId="0" fontId="19" fillId="0" borderId="0" xfId="0" applyFont="1" applyAlignment="1">
      <alignment horizontal="right" vertical="center"/>
    </xf>
    <xf numFmtId="0" fontId="17" fillId="8" borderId="0" xfId="0" applyFont="1" applyFill="1">
      <alignment vertical="center"/>
    </xf>
    <xf numFmtId="0" fontId="16" fillId="8" borderId="0" xfId="0" applyFont="1" applyFill="1">
      <alignment vertical="center"/>
    </xf>
    <xf numFmtId="0" fontId="21" fillId="0" borderId="0" xfId="0" applyFont="1" applyAlignment="1">
      <alignment vertical="top"/>
    </xf>
    <xf numFmtId="0" fontId="24" fillId="0" borderId="0" xfId="0" applyFont="1" applyAlignment="1">
      <alignment vertical="top"/>
    </xf>
    <xf numFmtId="0" fontId="17" fillId="5" borderId="0" xfId="0" applyFont="1" applyFill="1" applyAlignment="1">
      <alignment vertical="top"/>
    </xf>
    <xf numFmtId="0" fontId="21" fillId="5" borderId="0" xfId="0" applyFont="1" applyFill="1" applyAlignment="1">
      <alignment vertical="top"/>
    </xf>
    <xf numFmtId="0" fontId="24" fillId="7" borderId="0" xfId="0" applyFont="1" applyFill="1" applyAlignment="1">
      <alignment vertical="top"/>
    </xf>
    <xf numFmtId="0" fontId="22" fillId="7" borderId="0" xfId="0" applyFont="1" applyFill="1" applyAlignment="1">
      <alignment vertical="top"/>
    </xf>
    <xf numFmtId="0" fontId="21" fillId="7" borderId="0" xfId="0" applyFont="1" applyFill="1" applyAlignment="1">
      <alignment vertical="top"/>
    </xf>
    <xf numFmtId="0" fontId="21" fillId="0" borderId="20" xfId="0" applyFont="1" applyBorder="1">
      <alignment vertical="center"/>
    </xf>
    <xf numFmtId="0" fontId="21" fillId="0" borderId="21" xfId="0" applyFont="1" applyBorder="1">
      <alignment vertical="center"/>
    </xf>
    <xf numFmtId="0" fontId="30" fillId="0" borderId="0" xfId="0" applyFont="1" applyAlignment="1">
      <alignment horizontal="center" vertical="center"/>
    </xf>
    <xf numFmtId="0" fontId="30" fillId="0" borderId="0" xfId="0" applyFont="1" applyAlignment="1">
      <alignment horizontal="center" vertical="center" wrapText="1"/>
    </xf>
    <xf numFmtId="0" fontId="24" fillId="0" borderId="13" xfId="0" applyFont="1" applyBorder="1">
      <alignment vertical="center"/>
    </xf>
    <xf numFmtId="0" fontId="13" fillId="0" borderId="8" xfId="0" applyFont="1" applyBorder="1" applyAlignment="1">
      <alignment horizontal="center" vertical="center" wrapText="1"/>
    </xf>
    <xf numFmtId="0" fontId="47" fillId="0" borderId="0" xfId="0" applyFont="1" applyAlignment="1">
      <alignment horizontal="left" vertical="center"/>
    </xf>
    <xf numFmtId="0" fontId="16" fillId="9" borderId="3" xfId="0" applyFont="1" applyFill="1" applyBorder="1" applyProtection="1">
      <alignment vertical="center"/>
      <protection locked="0"/>
    </xf>
    <xf numFmtId="0" fontId="20" fillId="0" borderId="0" xfId="0" applyFont="1">
      <alignment vertical="center"/>
    </xf>
    <xf numFmtId="0" fontId="24" fillId="0" borderId="17" xfId="0" applyFont="1" applyBorder="1">
      <alignment vertical="center"/>
    </xf>
    <xf numFmtId="0" fontId="24" fillId="0" borderId="14" xfId="3" applyNumberFormat="1" applyFont="1" applyBorder="1">
      <alignment vertical="center"/>
    </xf>
    <xf numFmtId="0" fontId="25" fillId="7" borderId="6" xfId="0" applyFont="1" applyFill="1" applyBorder="1" applyAlignment="1">
      <alignment horizontal="center" vertical="center"/>
    </xf>
    <xf numFmtId="0" fontId="25" fillId="7" borderId="23" xfId="0" applyFont="1" applyFill="1" applyBorder="1" applyAlignment="1">
      <alignment horizontal="center" vertical="center"/>
    </xf>
    <xf numFmtId="0" fontId="21" fillId="9" borderId="24" xfId="0" applyFont="1" applyFill="1" applyBorder="1" applyAlignment="1" applyProtection="1">
      <alignment horizontal="left" vertical="top"/>
      <protection locked="0"/>
    </xf>
    <xf numFmtId="0" fontId="21" fillId="9" borderId="25" xfId="0" applyFont="1" applyFill="1" applyBorder="1" applyAlignment="1" applyProtection="1">
      <alignment horizontal="left" vertical="top"/>
      <protection locked="0"/>
    </xf>
    <xf numFmtId="0" fontId="21" fillId="9" borderId="26" xfId="0" applyFont="1" applyFill="1" applyBorder="1" applyAlignment="1" applyProtection="1">
      <alignment horizontal="left" vertical="top"/>
      <protection locked="0"/>
    </xf>
    <xf numFmtId="0" fontId="21" fillId="9" borderId="27" xfId="0" applyFont="1" applyFill="1" applyBorder="1" applyAlignment="1" applyProtection="1">
      <alignment horizontal="left" vertical="top"/>
      <protection locked="0"/>
    </xf>
    <xf numFmtId="0" fontId="21" fillId="9" borderId="0" xfId="0" applyFont="1" applyFill="1" applyAlignment="1" applyProtection="1">
      <alignment horizontal="left" vertical="top"/>
      <protection locked="0"/>
    </xf>
    <xf numFmtId="0" fontId="21" fillId="9" borderId="28" xfId="0" applyFont="1" applyFill="1" applyBorder="1" applyAlignment="1" applyProtection="1">
      <alignment horizontal="left" vertical="top"/>
      <protection locked="0"/>
    </xf>
    <xf numFmtId="0" fontId="21" fillId="9" borderId="29" xfId="0" applyFont="1" applyFill="1" applyBorder="1" applyAlignment="1" applyProtection="1">
      <alignment horizontal="left" vertical="top"/>
      <protection locked="0"/>
    </xf>
    <xf numFmtId="0" fontId="21" fillId="9" borderId="22" xfId="0" applyFont="1" applyFill="1" applyBorder="1" applyAlignment="1" applyProtection="1">
      <alignment horizontal="left" vertical="top"/>
      <protection locked="0"/>
    </xf>
    <xf numFmtId="0" fontId="21" fillId="9" borderId="30" xfId="0" applyFont="1" applyFill="1" applyBorder="1" applyAlignment="1" applyProtection="1">
      <alignment horizontal="left" vertical="top"/>
      <protection locked="0"/>
    </xf>
    <xf numFmtId="0" fontId="21" fillId="9" borderId="6" xfId="0" applyFont="1" applyFill="1" applyBorder="1" applyAlignment="1" applyProtection="1">
      <alignment horizontal="left" vertical="center"/>
      <protection locked="0"/>
    </xf>
    <xf numFmtId="0" fontId="21" fillId="9" borderId="23" xfId="0" applyFont="1" applyFill="1" applyBorder="1" applyAlignment="1" applyProtection="1">
      <alignment horizontal="left" vertical="center"/>
      <protection locked="0"/>
    </xf>
    <xf numFmtId="0" fontId="21" fillId="9" borderId="7" xfId="0" applyFont="1" applyFill="1" applyBorder="1" applyAlignment="1" applyProtection="1">
      <alignment horizontal="left" vertical="center"/>
      <protection locked="0"/>
    </xf>
    <xf numFmtId="0" fontId="36" fillId="2" borderId="0" xfId="0" applyFont="1" applyFill="1" applyAlignment="1">
      <alignment horizontal="left" vertical="center" wrapText="1"/>
    </xf>
    <xf numFmtId="0" fontId="21" fillId="7" borderId="8" xfId="0" applyFont="1" applyFill="1" applyBorder="1" applyAlignment="1">
      <alignment horizontal="center" vertical="center"/>
    </xf>
    <xf numFmtId="0" fontId="21" fillId="7" borderId="8" xfId="3" applyNumberFormat="1" applyFont="1" applyFill="1" applyBorder="1" applyAlignment="1">
      <alignment horizontal="center" vertical="center"/>
    </xf>
    <xf numFmtId="0" fontId="21" fillId="7" borderId="1" xfId="0" applyFont="1" applyFill="1" applyBorder="1" applyAlignment="1">
      <alignment horizontal="center" vertical="center" shrinkToFit="1"/>
    </xf>
    <xf numFmtId="0" fontId="21" fillId="7" borderId="2" xfId="0" applyFont="1" applyFill="1" applyBorder="1" applyAlignment="1">
      <alignment horizontal="center" vertical="center" shrinkToFit="1"/>
    </xf>
    <xf numFmtId="0" fontId="21" fillId="7" borderId="4" xfId="0" applyFont="1" applyFill="1" applyBorder="1" applyAlignment="1">
      <alignment horizontal="center" vertical="center"/>
    </xf>
    <xf numFmtId="0" fontId="21" fillId="7" borderId="2" xfId="0" applyFont="1" applyFill="1" applyBorder="1" applyAlignment="1">
      <alignment horizontal="center" vertical="center"/>
    </xf>
    <xf numFmtId="0" fontId="21" fillId="7" borderId="1" xfId="0" applyFont="1" applyFill="1" applyBorder="1" applyAlignment="1">
      <alignment horizontal="center" vertical="center"/>
    </xf>
  </cellXfs>
  <cellStyles count="5">
    <cellStyle name="桁区切り" xfId="3" builtinId="6"/>
    <cellStyle name="標準" xfId="0" builtinId="0"/>
    <cellStyle name="標準 2" xfId="2" xr:uid="{00000000-0005-0000-0000-000002000000}"/>
    <cellStyle name="標準 2 3" xfId="4" xr:uid="{00000000-0005-0000-0000-000003000000}"/>
    <cellStyle name="標準 3" xfId="1" xr:uid="{00000000-0005-0000-0000-000004000000}"/>
  </cellStyles>
  <dxfs count="16">
    <dxf>
      <font>
        <b/>
        <i val="0"/>
        <color theme="6"/>
      </font>
      <fill>
        <patternFill>
          <bgColor rgb="FFFFFF00"/>
        </patternFill>
      </fill>
    </dxf>
    <dxf>
      <font>
        <b/>
        <i val="0"/>
        <color theme="6"/>
      </font>
    </dxf>
    <dxf>
      <fill>
        <patternFill>
          <bgColor rgb="FF5F5F5F"/>
        </patternFill>
      </fill>
    </dxf>
    <dxf>
      <fill>
        <patternFill>
          <bgColor rgb="FF5F5F5F"/>
        </patternFill>
      </fill>
    </dxf>
    <dxf>
      <fill>
        <patternFill>
          <bgColor rgb="FF5F5F5F"/>
        </patternFill>
      </fill>
    </dxf>
    <dxf>
      <fill>
        <patternFill>
          <bgColor rgb="FF5F5F5F"/>
        </patternFill>
      </fill>
    </dxf>
    <dxf>
      <fill>
        <patternFill>
          <bgColor rgb="FF5F5F5F"/>
        </patternFill>
      </fill>
    </dxf>
    <dxf>
      <fill>
        <patternFill>
          <bgColor rgb="FF5F5F5F"/>
        </patternFill>
      </fill>
    </dxf>
    <dxf>
      <fill>
        <patternFill>
          <bgColor rgb="FF5F5F5F"/>
        </patternFill>
      </fill>
    </dxf>
    <dxf>
      <fill>
        <patternFill>
          <bgColor rgb="FF98EA94"/>
        </patternFill>
      </fill>
    </dxf>
    <dxf>
      <fill>
        <patternFill>
          <bgColor rgb="FF5F5F5F"/>
        </patternFill>
      </fill>
    </dxf>
    <dxf>
      <font>
        <color theme="1"/>
      </font>
    </dxf>
    <dxf>
      <fill>
        <patternFill>
          <bgColor rgb="FF5F5F5F"/>
        </patternFill>
      </fill>
    </dxf>
    <dxf>
      <fill>
        <patternFill>
          <bgColor rgb="FF5F5F5F"/>
        </patternFill>
      </fill>
    </dxf>
    <dxf>
      <font>
        <b/>
        <i val="0"/>
        <color theme="6"/>
      </font>
    </dxf>
    <dxf>
      <font>
        <b/>
        <i val="0"/>
        <color theme="5"/>
      </font>
    </dxf>
  </dxfs>
  <tableStyles count="0" defaultTableStyle="TableStyleMedium2" defaultPivotStyle="PivotStyleLight16"/>
  <colors>
    <mruColors>
      <color rgb="FF5F5F5F"/>
      <color rgb="FF98EA94"/>
      <color rgb="FF808080"/>
      <color rgb="FF06C755"/>
      <color rgb="FF4D4D4D"/>
      <color rgb="FFF77911"/>
      <color rgb="FFFF6600"/>
      <color rgb="FFFF0033"/>
      <color rgb="FFA2FCC6"/>
      <color rgb="FFFDE4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LYカラーテンプレ">
      <a:dk1>
        <a:srgbClr val="404040"/>
      </a:dk1>
      <a:lt1>
        <a:sysClr val="window" lastClr="FFFFFF"/>
      </a:lt1>
      <a:dk2>
        <a:srgbClr val="FF5A79"/>
      </a:dk2>
      <a:lt2>
        <a:srgbClr val="048FFC"/>
      </a:lt2>
      <a:accent1>
        <a:srgbClr val="00003E"/>
      </a:accent1>
      <a:accent2>
        <a:srgbClr val="06C755"/>
      </a:accent2>
      <a:accent3>
        <a:srgbClr val="FF0033"/>
      </a:accent3>
      <a:accent4>
        <a:srgbClr val="FFFFFF"/>
      </a:accent4>
      <a:accent5>
        <a:srgbClr val="0D0D0D"/>
      </a:accent5>
      <a:accent6>
        <a:srgbClr val="F77911"/>
      </a:accent6>
      <a:hlink>
        <a:srgbClr val="A9A9A9"/>
      </a:hlink>
      <a:folHlink>
        <a:srgbClr val="7F7F7F"/>
      </a:folHlink>
    </a:clrScheme>
    <a:fontScheme name="デフォルト１">
      <a:majorFont>
        <a:latin typeface="Segoe UI"/>
        <a:ea typeface="メイリオ"/>
        <a:cs typeface=""/>
      </a:majorFont>
      <a:minorFont>
        <a:latin typeface="Segoe UI"/>
        <a:ea typeface="メイリオ"/>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O51"/>
  <sheetViews>
    <sheetView showGridLines="0" tabSelected="1" zoomScaleNormal="100" zoomScaleSheetLayoutView="100" workbookViewId="0">
      <selection activeCell="E2" sqref="E2"/>
    </sheetView>
  </sheetViews>
  <sheetFormatPr baseColWidth="10" defaultColWidth="3.85546875" defaultRowHeight="19"/>
  <cols>
    <col min="1" max="1" width="3.5703125" style="29" customWidth="1"/>
    <col min="2" max="3" width="3.5703125" style="24" customWidth="1"/>
    <col min="4" max="4" width="23.85546875" style="24" customWidth="1"/>
    <col min="5" max="6" width="52.140625" style="24" customWidth="1"/>
    <col min="7" max="16384" width="3.85546875" style="24"/>
  </cols>
  <sheetData>
    <row r="1" spans="1:15" s="42" customFormat="1" ht="26">
      <c r="A1" s="43" t="s">
        <v>391</v>
      </c>
      <c r="B1" s="39"/>
      <c r="C1" s="39"/>
      <c r="D1" s="40"/>
      <c r="E1" s="40"/>
      <c r="F1" s="40"/>
      <c r="G1" s="40"/>
      <c r="H1" s="40"/>
      <c r="I1" s="40"/>
      <c r="J1" s="40"/>
      <c r="K1" s="40"/>
      <c r="L1" s="41"/>
      <c r="M1" s="41"/>
      <c r="N1" s="41"/>
      <c r="O1" s="41"/>
    </row>
    <row r="2" spans="1:15">
      <c r="A2" s="24" t="s">
        <v>471</v>
      </c>
    </row>
    <row r="3" spans="1:15" s="22" customFormat="1" ht="9" customHeight="1"/>
    <row r="4" spans="1:15">
      <c r="A4" s="27" t="s">
        <v>58</v>
      </c>
      <c r="B4" s="28"/>
      <c r="C4" s="28"/>
      <c r="D4" s="28"/>
      <c r="E4" s="28"/>
      <c r="F4" s="28"/>
    </row>
    <row r="6" spans="1:15">
      <c r="B6" s="24" t="s">
        <v>115</v>
      </c>
      <c r="C6" s="24" t="s">
        <v>117</v>
      </c>
    </row>
    <row r="7" spans="1:15">
      <c r="D7" s="24" t="s">
        <v>458</v>
      </c>
    </row>
    <row r="8" spans="1:15">
      <c r="D8" s="24" t="s">
        <v>257</v>
      </c>
    </row>
    <row r="9" spans="1:15" ht="9" customHeight="1"/>
    <row r="10" spans="1:15">
      <c r="B10" s="24" t="s">
        <v>116</v>
      </c>
      <c r="C10" s="24" t="s">
        <v>457</v>
      </c>
    </row>
    <row r="11" spans="1:15" s="25" customFormat="1" ht="20">
      <c r="A11" s="30"/>
      <c r="D11" s="31" t="s">
        <v>118</v>
      </c>
      <c r="E11" s="33" t="s">
        <v>119</v>
      </c>
      <c r="F11" s="32" t="s">
        <v>189</v>
      </c>
    </row>
    <row r="12" spans="1:15" ht="40">
      <c r="C12" s="95">
        <v>1</v>
      </c>
      <c r="D12" s="96" t="s">
        <v>144</v>
      </c>
      <c r="E12" s="34" t="s">
        <v>460</v>
      </c>
      <c r="F12" s="96" t="s">
        <v>459</v>
      </c>
    </row>
    <row r="13" spans="1:15" ht="40">
      <c r="C13" s="35">
        <v>2</v>
      </c>
      <c r="D13" s="36" t="s">
        <v>258</v>
      </c>
      <c r="E13" s="34" t="s">
        <v>461</v>
      </c>
      <c r="F13" s="36" t="s">
        <v>146</v>
      </c>
    </row>
    <row r="14" spans="1:15" ht="40">
      <c r="C14" s="35">
        <v>3</v>
      </c>
      <c r="D14" s="36" t="s">
        <v>145</v>
      </c>
      <c r="E14" s="34" t="s">
        <v>259</v>
      </c>
      <c r="F14" s="36" t="s">
        <v>462</v>
      </c>
    </row>
    <row r="15" spans="1:15" ht="40">
      <c r="C15" s="35">
        <v>4</v>
      </c>
      <c r="D15" s="34" t="s">
        <v>260</v>
      </c>
      <c r="E15" s="34" t="s">
        <v>120</v>
      </c>
      <c r="F15" s="36" t="s">
        <v>463</v>
      </c>
    </row>
    <row r="16" spans="1:15">
      <c r="C16" s="97" t="s">
        <v>398</v>
      </c>
      <c r="D16" s="97" t="s">
        <v>469</v>
      </c>
    </row>
    <row r="17" spans="1:6">
      <c r="C17" s="97"/>
      <c r="D17" s="97" t="s">
        <v>399</v>
      </c>
    </row>
    <row r="18" spans="1:6" ht="9" customHeight="1"/>
    <row r="19" spans="1:6">
      <c r="B19" s="24" t="s">
        <v>131</v>
      </c>
      <c r="C19" s="29" t="s">
        <v>464</v>
      </c>
    </row>
    <row r="20" spans="1:6">
      <c r="C20" s="24" t="s">
        <v>400</v>
      </c>
    </row>
    <row r="21" spans="1:6">
      <c r="C21" s="24" t="s">
        <v>401</v>
      </c>
    </row>
    <row r="22" spans="1:6" ht="9" customHeight="1"/>
    <row r="23" spans="1:6">
      <c r="B23" s="24" t="s">
        <v>142</v>
      </c>
      <c r="C23" s="24" t="s">
        <v>261</v>
      </c>
    </row>
    <row r="25" spans="1:6">
      <c r="A25" s="27" t="s">
        <v>57</v>
      </c>
      <c r="B25" s="28"/>
      <c r="C25" s="28"/>
      <c r="D25" s="28"/>
      <c r="E25" s="28"/>
      <c r="F25" s="28"/>
    </row>
    <row r="27" spans="1:6">
      <c r="B27" s="29" t="s">
        <v>17</v>
      </c>
      <c r="C27" s="29" t="s">
        <v>243</v>
      </c>
    </row>
    <row r="28" spans="1:6">
      <c r="D28" s="24" t="s">
        <v>465</v>
      </c>
    </row>
    <row r="30" spans="1:6">
      <c r="B30" s="29" t="s">
        <v>18</v>
      </c>
      <c r="C30" s="29" t="s">
        <v>12</v>
      </c>
    </row>
    <row r="31" spans="1:6">
      <c r="D31" s="24" t="s">
        <v>348</v>
      </c>
    </row>
    <row r="32" spans="1:6">
      <c r="D32" s="24" t="s">
        <v>434</v>
      </c>
    </row>
    <row r="34" spans="2:4">
      <c r="B34" s="29" t="s">
        <v>19</v>
      </c>
      <c r="C34" s="29" t="s">
        <v>13</v>
      </c>
    </row>
    <row r="35" spans="2:4">
      <c r="D35" s="24" t="s">
        <v>16</v>
      </c>
    </row>
    <row r="37" spans="2:4">
      <c r="B37" s="29" t="s">
        <v>20</v>
      </c>
      <c r="C37" s="29" t="s">
        <v>14</v>
      </c>
    </row>
    <row r="38" spans="2:4">
      <c r="D38" s="24" t="s">
        <v>121</v>
      </c>
    </row>
    <row r="39" spans="2:4">
      <c r="D39" s="24" t="s">
        <v>122</v>
      </c>
    </row>
    <row r="40" spans="2:4">
      <c r="D40" s="24" t="s">
        <v>123</v>
      </c>
    </row>
    <row r="41" spans="2:4">
      <c r="D41" s="24" t="s">
        <v>124</v>
      </c>
    </row>
    <row r="42" spans="2:4">
      <c r="D42" s="24" t="s">
        <v>349</v>
      </c>
    </row>
    <row r="44" spans="2:4">
      <c r="B44" s="29" t="s">
        <v>21</v>
      </c>
      <c r="C44" s="29" t="s">
        <v>15</v>
      </c>
    </row>
    <row r="45" spans="2:4">
      <c r="D45" s="24" t="s">
        <v>175</v>
      </c>
    </row>
    <row r="46" spans="2:4">
      <c r="D46" s="24" t="s">
        <v>176</v>
      </c>
    </row>
    <row r="47" spans="2:4" s="22" customFormat="1"/>
    <row r="48" spans="2:4" s="22" customFormat="1"/>
    <row r="49" spans="1:6">
      <c r="A49" s="37" t="s">
        <v>125</v>
      </c>
      <c r="B49" s="38"/>
      <c r="C49" s="38"/>
      <c r="D49" s="38"/>
      <c r="E49" s="38"/>
      <c r="F49" s="38"/>
    </row>
    <row r="50" spans="1:6">
      <c r="A50" s="24"/>
    </row>
    <row r="51" spans="1:6">
      <c r="A51" s="24"/>
    </row>
  </sheetData>
  <customSheetViews>
    <customSheetView guid="{6F6D0566-7B4E-4874-BCDD-39709E95193A}" showPageBreaks="1" printArea="1" view="pageBreakPreview">
      <selection activeCell="A3" sqref="A3:XFD3"/>
      <pageMargins left="0.25" right="0.25" top="0.75" bottom="0.75" header="0.3" footer="0.3"/>
      <pageSetup paperSize="9" orientation="landscape" r:id="rId1"/>
    </customSheetView>
    <customSheetView guid="{9936D682-B6CC-4F54-8759-ECCBC5D1934B}" showGridLines="0">
      <pageMargins left="0.7" right="0.7" top="0.75" bottom="0.75" header="0.3" footer="0.3"/>
      <pageSetup paperSize="9" orientation="portrait" r:id="rId2"/>
    </customSheetView>
    <customSheetView guid="{8AEE2283-5F9E-4D49-9CEC-3CA3AD06F9E5}" showPageBreaks="1" showGridLines="0">
      <pageMargins left="0.7" right="0.7" top="0.75" bottom="0.75" header="0.3" footer="0.3"/>
      <pageSetup paperSize="9" orientation="portrait" r:id="rId3"/>
    </customSheetView>
  </customSheetViews>
  <phoneticPr fontId="1"/>
  <pageMargins left="0.23622047244094491" right="0.23622047244094491" top="0.74803149606299213" bottom="0.74803149606299213" header="0.31496062992125984" footer="0.31496062992125984"/>
  <pageSetup paperSize="9" scale="98" fitToHeight="0" orientation="landscape" r:id="rId4"/>
  <headerFooter>
    <oddHeader>&amp;C&amp;F&amp;A</oddHeader>
    <oddFooter>&amp;P ページ</oddFooter>
  </headerFooter>
  <rowBreaks count="1" manualBreakCount="1">
    <brk id="2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FE67B-2C99-4B14-A4C5-6889CD24BE9B}">
  <sheetPr>
    <tabColor rgb="FF98EA94"/>
  </sheetPr>
  <dimension ref="A1:P220"/>
  <sheetViews>
    <sheetView showGridLines="0" zoomScaleNormal="100" workbookViewId="0">
      <pane ySplit="1" topLeftCell="A85" activePane="bottomLeft" state="frozen"/>
      <selection activeCell="A2" sqref="A2"/>
      <selection pane="bottomLeft" activeCell="A2" sqref="A2"/>
    </sheetView>
  </sheetViews>
  <sheetFormatPr baseColWidth="10" defaultColWidth="8.7109375" defaultRowHeight="19"/>
  <cols>
    <col min="1" max="1" width="3.42578125" style="22" customWidth="1"/>
    <col min="2" max="2" width="6.42578125" style="22" customWidth="1"/>
    <col min="3" max="3" width="10.85546875" style="22" customWidth="1"/>
    <col min="4" max="8" width="10" style="22" customWidth="1"/>
    <col min="9" max="9" width="6.140625" style="22" customWidth="1"/>
    <col min="10" max="10" width="10.85546875" style="22" customWidth="1"/>
    <col min="11" max="14" width="10" style="22" customWidth="1"/>
    <col min="15" max="15" width="3.5703125" style="22" customWidth="1"/>
    <col min="16" max="16384" width="8.7109375" style="22"/>
  </cols>
  <sheetData>
    <row r="1" spans="1:15" s="42" customFormat="1" ht="26">
      <c r="A1" s="43" t="s">
        <v>392</v>
      </c>
      <c r="B1" s="39"/>
      <c r="C1" s="39"/>
      <c r="D1" s="40"/>
      <c r="E1" s="40"/>
      <c r="F1" s="40"/>
      <c r="G1" s="40"/>
      <c r="H1" s="40"/>
      <c r="I1" s="40"/>
      <c r="J1" s="40"/>
      <c r="K1" s="40"/>
      <c r="L1" s="41"/>
      <c r="M1" s="41"/>
      <c r="N1" s="41"/>
      <c r="O1" s="41"/>
    </row>
    <row r="2" spans="1:15" ht="9" customHeight="1"/>
    <row r="3" spans="1:15" ht="23">
      <c r="B3" s="98" t="s">
        <v>402</v>
      </c>
    </row>
    <row r="4" spans="1:15" ht="23">
      <c r="B4" s="99" t="s">
        <v>442</v>
      </c>
    </row>
    <row r="6" spans="1:15">
      <c r="B6" s="100" t="s">
        <v>126</v>
      </c>
      <c r="C6" s="26"/>
      <c r="D6" s="26"/>
      <c r="E6" s="26"/>
      <c r="F6" s="26"/>
      <c r="G6" s="26"/>
      <c r="H6" s="26"/>
      <c r="I6" s="26"/>
      <c r="J6" s="26"/>
      <c r="K6" s="26"/>
      <c r="L6" s="26"/>
      <c r="M6" s="26"/>
      <c r="N6" s="26"/>
      <c r="O6" s="26"/>
    </row>
    <row r="7" spans="1:15" ht="23">
      <c r="B7" s="101" t="s">
        <v>22</v>
      </c>
      <c r="C7" s="101" t="s">
        <v>435</v>
      </c>
      <c r="D7" s="21"/>
      <c r="E7" s="21"/>
      <c r="F7" s="21"/>
      <c r="G7" s="21"/>
      <c r="H7" s="21"/>
      <c r="I7" s="21"/>
      <c r="J7" s="21"/>
      <c r="K7" s="21"/>
      <c r="L7" s="21"/>
      <c r="M7" s="21"/>
      <c r="N7" s="21"/>
      <c r="O7" s="21"/>
    </row>
    <row r="8" spans="1:15">
      <c r="B8" s="21"/>
      <c r="C8" s="21"/>
      <c r="D8" s="21"/>
      <c r="E8" s="21"/>
      <c r="F8" s="21"/>
      <c r="G8" s="21"/>
      <c r="H8" s="21"/>
      <c r="I8" s="21"/>
      <c r="J8" s="21"/>
      <c r="K8" s="21"/>
      <c r="L8" s="21"/>
      <c r="M8" s="21"/>
      <c r="N8" s="21"/>
      <c r="O8" s="21"/>
    </row>
    <row r="10" spans="1:15">
      <c r="C10" s="22" t="s">
        <v>436</v>
      </c>
      <c r="D10" s="87"/>
      <c r="E10" s="22" t="s">
        <v>39</v>
      </c>
    </row>
    <row r="11" spans="1:15">
      <c r="D11" s="87"/>
      <c r="E11" s="22" t="s">
        <v>41</v>
      </c>
    </row>
    <row r="12" spans="1:15">
      <c r="D12" s="87"/>
      <c r="E12" s="22" t="s">
        <v>42</v>
      </c>
    </row>
    <row r="14" spans="1:15">
      <c r="D14" s="22" t="str">
        <f>D10&amp;E10&amp;D11&amp;E11&amp;" ("&amp;D12&amp;")"</f>
        <v>月日 ()</v>
      </c>
    </row>
    <row r="17" spans="2:15">
      <c r="B17" s="100" t="s">
        <v>126</v>
      </c>
      <c r="C17" s="26"/>
      <c r="D17" s="26"/>
      <c r="E17" s="26"/>
      <c r="F17" s="26"/>
      <c r="G17" s="26"/>
      <c r="H17" s="26"/>
      <c r="I17" s="26"/>
      <c r="J17" s="26"/>
      <c r="K17" s="26"/>
      <c r="L17" s="26"/>
      <c r="M17" s="26"/>
      <c r="N17" s="26"/>
      <c r="O17" s="26"/>
    </row>
    <row r="18" spans="2:15" ht="23">
      <c r="B18" s="101" t="s">
        <v>131</v>
      </c>
      <c r="C18" s="101" t="s">
        <v>263</v>
      </c>
      <c r="D18" s="21"/>
      <c r="E18" s="21"/>
      <c r="F18" s="21"/>
      <c r="G18" s="21"/>
      <c r="H18" s="21"/>
      <c r="I18" s="21"/>
      <c r="J18" s="21"/>
      <c r="K18" s="21"/>
      <c r="L18" s="21"/>
      <c r="M18" s="21"/>
      <c r="N18" s="21"/>
      <c r="O18" s="21"/>
    </row>
    <row r="19" spans="2:15">
      <c r="B19" s="21"/>
      <c r="C19" s="21" t="s">
        <v>193</v>
      </c>
      <c r="D19" s="21"/>
      <c r="E19" s="21"/>
      <c r="F19" s="21"/>
      <c r="G19" s="21"/>
      <c r="H19" s="21"/>
      <c r="I19" s="21"/>
      <c r="J19" s="21"/>
      <c r="K19" s="21"/>
      <c r="L19" s="21"/>
      <c r="M19" s="21"/>
      <c r="N19" s="21"/>
      <c r="O19" s="21"/>
    </row>
    <row r="20" spans="2:15">
      <c r="B20" s="21"/>
      <c r="C20" s="21" t="s">
        <v>390</v>
      </c>
      <c r="D20" s="21"/>
      <c r="E20" s="21"/>
      <c r="F20" s="21"/>
      <c r="G20" s="21"/>
      <c r="H20" s="21"/>
      <c r="I20" s="21"/>
      <c r="J20" s="21"/>
      <c r="K20" s="21"/>
      <c r="L20" s="21"/>
      <c r="M20" s="21"/>
      <c r="N20" s="21"/>
      <c r="O20" s="21"/>
    </row>
    <row r="21" spans="2:15">
      <c r="B21" s="21"/>
      <c r="C21" s="21" t="s">
        <v>319</v>
      </c>
      <c r="D21" s="21"/>
      <c r="E21" s="21"/>
      <c r="F21" s="21"/>
      <c r="G21" s="21"/>
      <c r="H21" s="21"/>
      <c r="I21" s="21"/>
      <c r="J21" s="21"/>
      <c r="K21" s="21"/>
      <c r="L21" s="21"/>
      <c r="M21" s="21"/>
      <c r="N21" s="21"/>
      <c r="O21" s="21"/>
    </row>
    <row r="22" spans="2:15">
      <c r="B22" s="21"/>
      <c r="C22" s="21"/>
      <c r="D22" s="21"/>
      <c r="E22" s="21"/>
      <c r="F22" s="21"/>
      <c r="G22" s="21"/>
      <c r="H22" s="21"/>
      <c r="I22" s="21"/>
      <c r="J22" s="21"/>
      <c r="K22" s="21"/>
      <c r="L22" s="21"/>
      <c r="M22" s="21"/>
      <c r="N22" s="21"/>
      <c r="O22" s="21"/>
    </row>
    <row r="23" spans="2:15" ht="10.75" customHeight="1"/>
    <row r="24" spans="2:15">
      <c r="C24" s="104"/>
      <c r="D24" s="104"/>
    </row>
    <row r="25" spans="2:15">
      <c r="C25" s="22" t="s">
        <v>127</v>
      </c>
      <c r="D25" s="179"/>
    </row>
    <row r="26" spans="2:15" ht="9" customHeight="1"/>
    <row r="27" spans="2:15">
      <c r="C27" s="22" t="s">
        <v>264</v>
      </c>
      <c r="D27" s="83"/>
      <c r="E27" s="22" t="s">
        <v>266</v>
      </c>
      <c r="F27" s="104">
        <f>D27-D28</f>
        <v>0</v>
      </c>
    </row>
    <row r="28" spans="2:15">
      <c r="D28" s="83"/>
      <c r="E28" s="22" t="s">
        <v>267</v>
      </c>
      <c r="F28" s="105" t="str">
        <f>IF(AND(NOT($D$27=""),NOT($D$28=""),$F$27&gt;0),"上限年齢は下限より上の年齢を選んでください","")</f>
        <v/>
      </c>
      <c r="G28" s="105"/>
    </row>
    <row r="29" spans="2:15" ht="9" customHeight="1"/>
    <row r="30" spans="2:15">
      <c r="C30" s="22" t="s">
        <v>265</v>
      </c>
      <c r="D30" s="84"/>
      <c r="F30" s="105" t="str">
        <f>IF($D$30=プルダウン!$E$3,"シート「(2-2)代理店様・CL様 エリア指定がある場合記入」をご記入ください","")</f>
        <v/>
      </c>
    </row>
    <row r="32" spans="2:15">
      <c r="D32" s="103"/>
    </row>
    <row r="33" spans="2:15">
      <c r="B33" s="100" t="s">
        <v>262</v>
      </c>
      <c r="C33" s="26"/>
      <c r="D33" s="26"/>
      <c r="E33" s="26"/>
      <c r="F33" s="26"/>
      <c r="G33" s="26"/>
      <c r="H33" s="26"/>
      <c r="I33" s="26"/>
      <c r="J33" s="26"/>
      <c r="K33" s="26"/>
      <c r="L33" s="26"/>
      <c r="M33" s="26"/>
      <c r="N33" s="26"/>
      <c r="O33" s="26"/>
    </row>
    <row r="34" spans="2:15" ht="23">
      <c r="B34" s="101" t="s">
        <v>132</v>
      </c>
      <c r="C34" s="101" t="s">
        <v>268</v>
      </c>
      <c r="D34" s="21"/>
      <c r="E34" s="21"/>
      <c r="F34" s="21"/>
      <c r="G34" s="21"/>
      <c r="H34" s="21"/>
      <c r="I34" s="21"/>
      <c r="J34" s="21"/>
      <c r="K34" s="21"/>
      <c r="L34" s="21"/>
      <c r="M34" s="21"/>
      <c r="N34" s="21"/>
      <c r="O34" s="21"/>
    </row>
    <row r="35" spans="2:15">
      <c r="B35" s="21"/>
      <c r="C35" s="21" t="s">
        <v>345</v>
      </c>
      <c r="D35" s="21"/>
      <c r="E35" s="21"/>
      <c r="F35" s="21"/>
      <c r="G35" s="21"/>
      <c r="H35" s="21"/>
      <c r="I35" s="21"/>
      <c r="J35" s="21"/>
      <c r="K35" s="21"/>
      <c r="L35" s="21"/>
      <c r="M35" s="21"/>
      <c r="N35" s="21"/>
      <c r="O35" s="21"/>
    </row>
    <row r="36" spans="2:15">
      <c r="B36" s="21"/>
      <c r="C36" s="21" t="s">
        <v>466</v>
      </c>
      <c r="D36" s="21"/>
      <c r="E36" s="21"/>
      <c r="F36" s="21"/>
      <c r="G36" s="21"/>
      <c r="H36" s="21"/>
      <c r="I36" s="21"/>
      <c r="J36" s="21"/>
      <c r="K36" s="21"/>
      <c r="L36" s="21"/>
      <c r="M36" s="21"/>
      <c r="N36" s="21"/>
      <c r="O36" s="21"/>
    </row>
    <row r="37" spans="2:15" ht="9" customHeight="1">
      <c r="B37" s="21"/>
      <c r="C37" s="21"/>
      <c r="D37" s="21"/>
      <c r="E37" s="21"/>
      <c r="F37" s="21"/>
      <c r="G37" s="21"/>
      <c r="H37" s="21"/>
      <c r="I37" s="21"/>
      <c r="J37" s="21"/>
      <c r="K37" s="21"/>
      <c r="L37" s="21"/>
      <c r="M37" s="21"/>
      <c r="N37" s="21"/>
      <c r="O37" s="21"/>
    </row>
    <row r="38" spans="2:15">
      <c r="B38" s="106" t="s">
        <v>422</v>
      </c>
      <c r="C38" s="106" t="s">
        <v>428</v>
      </c>
      <c r="D38" s="21"/>
      <c r="E38" s="21"/>
      <c r="F38" s="21"/>
      <c r="G38" s="21"/>
      <c r="H38" s="21"/>
      <c r="I38" s="21"/>
      <c r="J38" s="21"/>
      <c r="K38" s="21"/>
      <c r="L38" s="21"/>
      <c r="M38" s="21"/>
      <c r="N38" s="21"/>
      <c r="O38" s="21"/>
    </row>
    <row r="39" spans="2:15">
      <c r="B39" s="21"/>
      <c r="C39" s="21" t="s">
        <v>320</v>
      </c>
      <c r="D39" s="21"/>
      <c r="E39" s="21"/>
      <c r="F39" s="21"/>
      <c r="G39" s="21"/>
      <c r="H39" s="21"/>
      <c r="I39" s="21"/>
      <c r="J39" s="21"/>
      <c r="K39" s="21"/>
      <c r="L39" s="21"/>
      <c r="M39" s="21"/>
      <c r="N39" s="21"/>
      <c r="O39" s="21"/>
    </row>
    <row r="40" spans="2:15" ht="9" customHeight="1">
      <c r="B40" s="21"/>
      <c r="C40" s="21"/>
      <c r="D40" s="21"/>
      <c r="E40" s="21"/>
      <c r="F40" s="21"/>
      <c r="G40" s="21"/>
      <c r="H40" s="21"/>
      <c r="I40" s="21"/>
      <c r="J40" s="21"/>
      <c r="K40" s="21"/>
      <c r="L40" s="21"/>
      <c r="M40" s="21"/>
      <c r="N40" s="21"/>
      <c r="O40" s="21"/>
    </row>
    <row r="41" spans="2:15">
      <c r="B41" s="106" t="s">
        <v>423</v>
      </c>
      <c r="C41" s="106" t="s">
        <v>272</v>
      </c>
      <c r="D41" s="21"/>
      <c r="E41" s="21"/>
      <c r="F41" s="21"/>
      <c r="G41" s="21"/>
      <c r="H41" s="21"/>
      <c r="I41" s="21"/>
      <c r="J41" s="21"/>
      <c r="K41" s="21"/>
      <c r="L41" s="21"/>
      <c r="M41" s="21"/>
      <c r="N41" s="21"/>
      <c r="O41" s="21"/>
    </row>
    <row r="42" spans="2:15">
      <c r="B42" s="21"/>
      <c r="C42" s="21" t="s">
        <v>346</v>
      </c>
      <c r="D42" s="21"/>
      <c r="E42" s="21"/>
      <c r="F42" s="21"/>
      <c r="G42" s="21"/>
      <c r="H42" s="21"/>
      <c r="I42" s="21"/>
      <c r="J42" s="21"/>
      <c r="K42" s="21"/>
      <c r="L42" s="21"/>
      <c r="M42" s="21"/>
      <c r="N42" s="21"/>
      <c r="O42" s="21"/>
    </row>
    <row r="43" spans="2:15">
      <c r="B43" s="21"/>
      <c r="C43" s="21" t="s">
        <v>347</v>
      </c>
      <c r="D43" s="21"/>
      <c r="E43" s="21"/>
      <c r="F43" s="21"/>
      <c r="G43" s="21"/>
      <c r="H43" s="21"/>
      <c r="I43" s="21"/>
      <c r="J43" s="21"/>
      <c r="K43" s="21"/>
      <c r="L43" s="21"/>
      <c r="M43" s="21"/>
      <c r="N43" s="21"/>
      <c r="O43" s="21"/>
    </row>
    <row r="44" spans="2:15">
      <c r="B44" s="21"/>
      <c r="C44" s="21"/>
      <c r="D44" s="21"/>
      <c r="E44" s="21"/>
      <c r="F44" s="21"/>
      <c r="G44" s="21"/>
      <c r="H44" s="21"/>
      <c r="I44" s="21"/>
      <c r="J44" s="21"/>
      <c r="K44" s="21"/>
      <c r="L44" s="21"/>
      <c r="M44" s="21"/>
      <c r="N44" s="21"/>
      <c r="O44" s="21"/>
    </row>
    <row r="45" spans="2:15">
      <c r="B45" s="21"/>
      <c r="C45" s="21" t="s">
        <v>269</v>
      </c>
      <c r="D45" s="21"/>
      <c r="E45" s="21"/>
      <c r="F45" s="21"/>
      <c r="G45" s="21"/>
      <c r="H45" s="21"/>
      <c r="I45" s="21"/>
      <c r="J45" s="21"/>
      <c r="K45" s="21"/>
      <c r="L45" s="21"/>
      <c r="M45" s="21"/>
      <c r="N45" s="21"/>
      <c r="O45" s="21"/>
    </row>
    <row r="46" spans="2:15">
      <c r="B46" s="21"/>
      <c r="C46" s="21" t="s">
        <v>270</v>
      </c>
      <c r="D46" s="21"/>
      <c r="E46" s="21"/>
      <c r="F46" s="21"/>
      <c r="G46" s="21"/>
      <c r="H46" s="21"/>
      <c r="I46" s="21"/>
      <c r="J46" s="21"/>
      <c r="K46" s="21"/>
      <c r="L46" s="21"/>
      <c r="M46" s="21"/>
      <c r="N46" s="21"/>
      <c r="O46" s="21"/>
    </row>
    <row r="47" spans="2:15">
      <c r="B47" s="21"/>
      <c r="C47" s="21" t="s">
        <v>271</v>
      </c>
      <c r="D47" s="21"/>
      <c r="E47" s="21"/>
      <c r="F47" s="21"/>
      <c r="G47" s="21"/>
      <c r="H47" s="21"/>
      <c r="I47" s="21"/>
      <c r="J47" s="21"/>
      <c r="K47" s="21"/>
      <c r="L47" s="21"/>
      <c r="M47" s="21"/>
      <c r="N47" s="21"/>
      <c r="O47" s="21"/>
    </row>
    <row r="48" spans="2:15">
      <c r="B48" s="21"/>
      <c r="C48" s="21"/>
      <c r="D48" s="21"/>
      <c r="E48" s="21"/>
      <c r="F48" s="21"/>
      <c r="G48" s="21"/>
      <c r="H48" s="21"/>
      <c r="I48" s="21"/>
      <c r="J48" s="21"/>
      <c r="K48" s="21"/>
      <c r="L48" s="21"/>
      <c r="M48" s="21"/>
      <c r="N48" s="21"/>
      <c r="O48" s="21"/>
    </row>
    <row r="50" spans="2:16">
      <c r="B50" s="107" t="s">
        <v>422</v>
      </c>
      <c r="C50" s="107" t="s">
        <v>421</v>
      </c>
      <c r="D50" s="108"/>
      <c r="E50" s="108"/>
      <c r="F50" s="108"/>
      <c r="G50" s="109"/>
      <c r="I50" s="107" t="s">
        <v>423</v>
      </c>
      <c r="J50" s="107" t="s">
        <v>272</v>
      </c>
      <c r="K50" s="108"/>
      <c r="L50" s="108"/>
      <c r="M50" s="108"/>
      <c r="N50" s="109"/>
    </row>
    <row r="51" spans="2:16" ht="9" customHeight="1"/>
    <row r="52" spans="2:16">
      <c r="B52" s="49" t="s">
        <v>367</v>
      </c>
      <c r="C52" s="22" t="s">
        <v>273</v>
      </c>
      <c r="G52" s="85"/>
      <c r="I52" s="49" t="s">
        <v>75</v>
      </c>
      <c r="J52" s="22" t="s">
        <v>137</v>
      </c>
      <c r="N52" s="85"/>
    </row>
    <row r="53" spans="2:16">
      <c r="B53" s="49" t="s">
        <v>97</v>
      </c>
      <c r="C53" s="22" t="s">
        <v>274</v>
      </c>
      <c r="G53" s="85"/>
      <c r="I53" s="49" t="s">
        <v>77</v>
      </c>
      <c r="J53" s="22" t="s">
        <v>1</v>
      </c>
      <c r="N53" s="85"/>
      <c r="P53" s="105" t="str">
        <f>IF(AND($N$52=プルダウン!$F$3,'(2-1)代理店様・CL様 記入必須'!$N$53=プルダウン!$F$3),"助成想起設問はどちらかしか選択できません","")</f>
        <v/>
      </c>
    </row>
    <row r="54" spans="2:16">
      <c r="G54" s="110"/>
      <c r="I54" s="49" t="s">
        <v>98</v>
      </c>
      <c r="J54" s="22" t="s">
        <v>3</v>
      </c>
      <c r="N54" s="85"/>
    </row>
    <row r="55" spans="2:16">
      <c r="I55" s="49" t="s">
        <v>103</v>
      </c>
      <c r="J55" s="22" t="s">
        <v>5</v>
      </c>
      <c r="N55" s="85"/>
    </row>
    <row r="56" spans="2:16">
      <c r="I56" s="49" t="s">
        <v>149</v>
      </c>
      <c r="J56" s="22" t="s">
        <v>437</v>
      </c>
      <c r="N56" s="85"/>
    </row>
    <row r="57" spans="2:16" ht="9" customHeight="1"/>
    <row r="58" spans="2:16">
      <c r="J58" s="23" t="s">
        <v>281</v>
      </c>
      <c r="N58" s="85"/>
      <c r="P58" s="105" t="str">
        <f>IF(AND(COUNTIF($N$52:$N$56,プルダウン!$F$3),'(2-1)代理店様・CL様 記入必須'!$N$58=プルダウン!$F$3),"「選択設問不要」は④-2の他の項目と同時選択できません",IF(AND(COUNTIFS($N$52:$N$56,プルダウン!$F$3)=0,'(2-1)代理店様・CL様 記入必須'!$N$58=プルダウン!$F$3),"必須設問のみで調査を実施します",""))</f>
        <v/>
      </c>
    </row>
    <row r="60" spans="2:16">
      <c r="B60" s="23" t="s">
        <v>415</v>
      </c>
    </row>
    <row r="61" spans="2:16" s="102" customFormat="1" ht="15.5" customHeight="1">
      <c r="B61" s="111" t="s">
        <v>420</v>
      </c>
      <c r="C61" s="183" t="s">
        <v>275</v>
      </c>
      <c r="D61" s="184"/>
      <c r="E61" s="184"/>
      <c r="F61" s="112" t="s">
        <v>410</v>
      </c>
      <c r="G61" s="113"/>
      <c r="H61" s="112" t="s">
        <v>276</v>
      </c>
      <c r="I61" s="114"/>
      <c r="J61" s="114"/>
      <c r="K61" s="113"/>
      <c r="O61" s="115"/>
    </row>
    <row r="62" spans="2:16" s="102" customFormat="1" ht="15.5" customHeight="1">
      <c r="B62" s="116" t="s">
        <v>411</v>
      </c>
      <c r="C62" s="117" t="s">
        <v>302</v>
      </c>
      <c r="D62" s="118"/>
      <c r="E62" s="119"/>
      <c r="F62" s="120" t="s">
        <v>23</v>
      </c>
      <c r="G62" s="119"/>
      <c r="H62" s="121" t="s">
        <v>0</v>
      </c>
      <c r="I62" s="122"/>
      <c r="J62" s="123"/>
      <c r="K62" s="124"/>
      <c r="O62" s="125" t="str">
        <f>IF(N52="","×",N52)</f>
        <v>×</v>
      </c>
    </row>
    <row r="63" spans="2:16" s="102" customFormat="1" ht="15.5" customHeight="1">
      <c r="B63" s="116" t="s">
        <v>412</v>
      </c>
      <c r="C63" s="117" t="s">
        <v>1</v>
      </c>
      <c r="D63" s="118"/>
      <c r="E63" s="119"/>
      <c r="F63" s="120" t="s">
        <v>23</v>
      </c>
      <c r="G63" s="119"/>
      <c r="H63" s="126"/>
      <c r="I63" s="127"/>
      <c r="K63" s="128"/>
      <c r="O63" s="125" t="str">
        <f>IF(N53="","×",N53)</f>
        <v>×</v>
      </c>
    </row>
    <row r="64" spans="2:16" s="102" customFormat="1" ht="15.5" customHeight="1">
      <c r="B64" s="129" t="s">
        <v>413</v>
      </c>
      <c r="C64" s="130" t="s">
        <v>2</v>
      </c>
      <c r="D64" s="131"/>
      <c r="E64" s="132"/>
      <c r="F64" s="130" t="s">
        <v>80</v>
      </c>
      <c r="G64" s="119"/>
      <c r="H64" s="126"/>
      <c r="I64" s="127"/>
      <c r="K64" s="128"/>
      <c r="O64" s="125" t="s">
        <v>280</v>
      </c>
    </row>
    <row r="65" spans="2:15" s="102" customFormat="1" ht="15.5" customHeight="1">
      <c r="B65" s="116" t="s">
        <v>367</v>
      </c>
      <c r="C65" s="117" t="s">
        <v>277</v>
      </c>
      <c r="D65" s="133"/>
      <c r="E65" s="119"/>
      <c r="F65" s="120" t="s">
        <v>409</v>
      </c>
      <c r="G65" s="119"/>
      <c r="H65" s="126"/>
      <c r="I65" s="127"/>
      <c r="K65" s="128"/>
      <c r="O65" s="125" t="str">
        <f>IF(G52="","×",G52)</f>
        <v>×</v>
      </c>
    </row>
    <row r="66" spans="2:15" s="102" customFormat="1" ht="15.5" customHeight="1">
      <c r="B66" s="116" t="s">
        <v>97</v>
      </c>
      <c r="C66" s="117" t="s">
        <v>278</v>
      </c>
      <c r="D66" s="133"/>
      <c r="E66" s="119"/>
      <c r="F66" s="120" t="s">
        <v>409</v>
      </c>
      <c r="G66" s="119"/>
      <c r="H66" s="126"/>
      <c r="I66" s="127"/>
      <c r="K66" s="128"/>
      <c r="O66" s="125" t="str">
        <f>IF(G53="","×",G53)</f>
        <v>×</v>
      </c>
    </row>
    <row r="67" spans="2:15" s="102" customFormat="1" ht="15.5" customHeight="1">
      <c r="B67" s="116" t="s">
        <v>98</v>
      </c>
      <c r="C67" s="117" t="s">
        <v>3</v>
      </c>
      <c r="D67" s="133"/>
      <c r="E67" s="119"/>
      <c r="F67" s="120" t="s">
        <v>23</v>
      </c>
      <c r="G67" s="119"/>
      <c r="H67" s="126"/>
      <c r="I67" s="127"/>
      <c r="K67" s="128"/>
      <c r="O67" s="125" t="str">
        <f>IF(N54="","×",N54)</f>
        <v>×</v>
      </c>
    </row>
    <row r="68" spans="2:15" s="102" customFormat="1" ht="15.5" customHeight="1">
      <c r="B68" s="129" t="s">
        <v>99</v>
      </c>
      <c r="C68" s="130" t="s">
        <v>4</v>
      </c>
      <c r="D68" s="131"/>
      <c r="E68" s="132"/>
      <c r="F68" s="130" t="s">
        <v>80</v>
      </c>
      <c r="G68" s="119"/>
      <c r="H68" s="126"/>
      <c r="I68" s="127"/>
      <c r="K68" s="128"/>
      <c r="O68" s="125" t="s">
        <v>280</v>
      </c>
    </row>
    <row r="69" spans="2:15" s="102" customFormat="1" ht="15.5" customHeight="1">
      <c r="B69" s="116" t="s">
        <v>103</v>
      </c>
      <c r="C69" s="117" t="s">
        <v>5</v>
      </c>
      <c r="D69" s="133"/>
      <c r="E69" s="119"/>
      <c r="F69" s="120" t="s">
        <v>23</v>
      </c>
      <c r="G69" s="119"/>
      <c r="H69" s="134"/>
      <c r="I69" s="135"/>
      <c r="J69" s="136"/>
      <c r="K69" s="137"/>
      <c r="O69" s="125" t="str">
        <f>IF(N55="","×",N55)</f>
        <v>×</v>
      </c>
    </row>
    <row r="70" spans="2:15" s="102" customFormat="1" ht="15.5" customHeight="1">
      <c r="B70" s="129" t="s">
        <v>148</v>
      </c>
      <c r="C70" s="130" t="s">
        <v>439</v>
      </c>
      <c r="D70" s="131"/>
      <c r="E70" s="132"/>
      <c r="F70" s="130" t="s">
        <v>80</v>
      </c>
      <c r="G70" s="119"/>
      <c r="H70" s="121" t="s">
        <v>438</v>
      </c>
      <c r="I70" s="122"/>
      <c r="J70" s="123"/>
      <c r="K70" s="124"/>
      <c r="O70" s="125" t="s">
        <v>280</v>
      </c>
    </row>
    <row r="71" spans="2:15" s="102" customFormat="1" ht="15.5" customHeight="1">
      <c r="B71" s="116" t="s">
        <v>149</v>
      </c>
      <c r="C71" s="117" t="s">
        <v>437</v>
      </c>
      <c r="D71" s="118"/>
      <c r="E71" s="119"/>
      <c r="F71" s="120" t="s">
        <v>23</v>
      </c>
      <c r="G71" s="119"/>
      <c r="H71" s="134"/>
      <c r="I71" s="135"/>
      <c r="J71" s="136"/>
      <c r="K71" s="137"/>
      <c r="O71" s="125" t="str">
        <f>IF(N56="","×",N56)</f>
        <v>×</v>
      </c>
    </row>
    <row r="72" spans="2:15" ht="9" customHeight="1"/>
    <row r="73" spans="2:15">
      <c r="B73" s="138" t="s">
        <v>279</v>
      </c>
      <c r="C73" s="23">
        <f>COUNTIF($O$62:$O$71,"○")</f>
        <v>3</v>
      </c>
      <c r="D73" s="23" t="s">
        <v>130</v>
      </c>
      <c r="E73" s="105" t="str">
        <f>IF(COUNTIF($O$62:$O$71,"○")&gt;5,"6問以上の聴取は提供しておりません。5問以下になるようにご調整ください","")</f>
        <v/>
      </c>
    </row>
    <row r="74" spans="2:15">
      <c r="C74" s="104">
        <f>C73-5</f>
        <v>-2</v>
      </c>
      <c r="E74" s="105"/>
    </row>
    <row r="75" spans="2:15">
      <c r="B75" s="139" t="s">
        <v>414</v>
      </c>
      <c r="C75" s="140"/>
      <c r="D75" s="141"/>
      <c r="E75" s="142"/>
      <c r="F75" s="141"/>
      <c r="G75" s="141"/>
      <c r="H75" s="141"/>
      <c r="I75" s="141"/>
      <c r="J75" s="141"/>
      <c r="K75" s="143"/>
    </row>
    <row r="76" spans="2:15" ht="7.75" customHeight="1">
      <c r="B76" s="144"/>
      <c r="C76" s="180"/>
      <c r="E76" s="105"/>
      <c r="K76" s="145"/>
    </row>
    <row r="77" spans="2:15" s="2" customFormat="1">
      <c r="B77" s="146" t="s">
        <v>398</v>
      </c>
      <c r="C77" s="115" t="s">
        <v>406</v>
      </c>
      <c r="K77" s="147"/>
    </row>
    <row r="78" spans="2:15" s="2" customFormat="1" ht="7.25" customHeight="1">
      <c r="B78" s="146"/>
      <c r="C78" s="115"/>
      <c r="K78" s="147"/>
    </row>
    <row r="79" spans="2:15" s="2" customFormat="1">
      <c r="B79" s="146" t="s">
        <v>407</v>
      </c>
      <c r="C79" s="115" t="s">
        <v>408</v>
      </c>
      <c r="E79" s="12"/>
      <c r="K79" s="147"/>
    </row>
    <row r="80" spans="2:15" s="2" customFormat="1">
      <c r="B80" s="146"/>
      <c r="C80" s="115" t="s">
        <v>470</v>
      </c>
      <c r="E80" s="12"/>
      <c r="K80" s="147"/>
    </row>
    <row r="81" spans="2:15" s="2" customFormat="1">
      <c r="B81" s="146"/>
      <c r="C81" s="115" t="s">
        <v>403</v>
      </c>
      <c r="E81" s="12"/>
      <c r="K81" s="147"/>
    </row>
    <row r="82" spans="2:15" s="2" customFormat="1">
      <c r="B82" s="146"/>
      <c r="C82" s="115" t="s">
        <v>404</v>
      </c>
      <c r="E82" s="12"/>
      <c r="K82" s="147"/>
    </row>
    <row r="83" spans="2:15" s="2" customFormat="1">
      <c r="B83" s="148"/>
      <c r="C83" s="149" t="s">
        <v>405</v>
      </c>
      <c r="D83" s="150"/>
      <c r="E83" s="151"/>
      <c r="F83" s="150"/>
      <c r="G83" s="150"/>
      <c r="H83" s="150"/>
      <c r="I83" s="150"/>
      <c r="J83" s="150"/>
      <c r="K83" s="152"/>
    </row>
    <row r="84" spans="2:15" s="2" customFormat="1">
      <c r="E84" s="12"/>
    </row>
    <row r="85" spans="2:15" s="2" customFormat="1"/>
    <row r="86" spans="2:15">
      <c r="B86" s="100" t="s">
        <v>262</v>
      </c>
      <c r="C86" s="26"/>
      <c r="D86" s="26"/>
      <c r="E86" s="26"/>
      <c r="F86" s="26"/>
      <c r="G86" s="26"/>
      <c r="H86" s="26"/>
      <c r="I86" s="26"/>
      <c r="J86" s="26"/>
      <c r="K86" s="26"/>
      <c r="L86" s="26"/>
      <c r="M86" s="26"/>
      <c r="N86" s="26"/>
      <c r="O86" s="26"/>
    </row>
    <row r="87" spans="2:15" ht="23">
      <c r="B87" s="101" t="s">
        <v>113</v>
      </c>
      <c r="C87" s="101" t="s">
        <v>284</v>
      </c>
      <c r="D87" s="21"/>
      <c r="E87" s="21"/>
      <c r="F87" s="21"/>
      <c r="G87" s="21"/>
      <c r="H87" s="21"/>
      <c r="I87" s="21"/>
      <c r="J87" s="21"/>
      <c r="K87" s="21"/>
      <c r="L87" s="21"/>
      <c r="M87" s="21"/>
      <c r="N87" s="21"/>
      <c r="O87" s="21"/>
    </row>
    <row r="88" spans="2:15">
      <c r="B88" s="21"/>
      <c r="C88" s="21" t="s">
        <v>282</v>
      </c>
      <c r="D88" s="21"/>
      <c r="E88" s="21"/>
      <c r="F88" s="21"/>
      <c r="G88" s="21"/>
      <c r="H88" s="21"/>
      <c r="I88" s="21"/>
      <c r="J88" s="21"/>
      <c r="K88" s="21"/>
      <c r="L88" s="21"/>
      <c r="M88" s="21"/>
      <c r="N88" s="21"/>
      <c r="O88" s="21"/>
    </row>
    <row r="89" spans="2:15">
      <c r="B89" s="21"/>
      <c r="C89" s="21" t="s">
        <v>321</v>
      </c>
      <c r="D89" s="21"/>
      <c r="E89" s="21"/>
      <c r="F89" s="21"/>
      <c r="G89" s="21"/>
      <c r="H89" s="21"/>
      <c r="I89" s="21"/>
      <c r="J89" s="21"/>
      <c r="K89" s="21"/>
      <c r="L89" s="21"/>
      <c r="M89" s="21"/>
      <c r="N89" s="21"/>
      <c r="O89" s="21"/>
    </row>
    <row r="90" spans="2:15">
      <c r="B90" s="21"/>
      <c r="C90" s="21"/>
      <c r="D90" s="21"/>
      <c r="E90" s="21"/>
      <c r="F90" s="21"/>
      <c r="G90" s="21"/>
      <c r="H90" s="21"/>
      <c r="I90" s="21"/>
      <c r="J90" s="21"/>
      <c r="K90" s="21"/>
      <c r="L90" s="21"/>
      <c r="M90" s="21"/>
      <c r="N90" s="21"/>
      <c r="O90" s="21"/>
    </row>
    <row r="91" spans="2:15">
      <c r="B91" s="21"/>
      <c r="C91" s="21" t="s">
        <v>283</v>
      </c>
      <c r="D91" s="21"/>
      <c r="E91" s="21"/>
      <c r="F91" s="21"/>
      <c r="G91" s="21"/>
      <c r="H91" s="21"/>
      <c r="I91" s="21"/>
      <c r="J91" s="21"/>
      <c r="K91" s="21"/>
      <c r="L91" s="21"/>
      <c r="M91" s="21"/>
      <c r="N91" s="21"/>
      <c r="O91" s="21"/>
    </row>
    <row r="92" spans="2:15">
      <c r="B92" s="21"/>
      <c r="C92" s="21" t="s">
        <v>322</v>
      </c>
      <c r="D92" s="21"/>
      <c r="E92" s="21"/>
      <c r="F92" s="21"/>
      <c r="G92" s="21"/>
      <c r="H92" s="21"/>
      <c r="I92" s="21"/>
      <c r="J92" s="21"/>
      <c r="K92" s="21"/>
      <c r="L92" s="21"/>
      <c r="M92" s="21"/>
      <c r="N92" s="21"/>
      <c r="O92" s="21"/>
    </row>
    <row r="93" spans="2:15">
      <c r="B93" s="21"/>
      <c r="C93" s="21"/>
      <c r="D93" s="21"/>
      <c r="E93" s="21"/>
      <c r="F93" s="21"/>
      <c r="G93" s="21"/>
      <c r="H93" s="21"/>
      <c r="I93" s="21"/>
      <c r="J93" s="21"/>
      <c r="K93" s="21"/>
      <c r="L93" s="21"/>
      <c r="M93" s="21"/>
      <c r="N93" s="21"/>
      <c r="O93" s="21"/>
    </row>
    <row r="95" spans="2:15">
      <c r="C95" s="22" t="s">
        <v>284</v>
      </c>
      <c r="D95" s="194"/>
      <c r="E95" s="195"/>
      <c r="F95" s="195"/>
      <c r="G95" s="195"/>
      <c r="H95" s="196"/>
    </row>
    <row r="96" spans="2:15">
      <c r="C96" s="153" t="s">
        <v>307</v>
      </c>
      <c r="D96" s="153" t="s">
        <v>24</v>
      </c>
    </row>
    <row r="99" spans="2:15">
      <c r="B99" s="100" t="s">
        <v>262</v>
      </c>
      <c r="C99" s="26"/>
      <c r="D99" s="26"/>
      <c r="E99" s="26"/>
      <c r="F99" s="26"/>
      <c r="G99" s="26"/>
      <c r="H99" s="26"/>
      <c r="I99" s="26"/>
      <c r="J99" s="26"/>
      <c r="K99" s="26"/>
      <c r="L99" s="26"/>
      <c r="M99" s="26"/>
      <c r="N99" s="26"/>
      <c r="O99" s="26"/>
    </row>
    <row r="100" spans="2:15" ht="23">
      <c r="B100" s="101" t="s">
        <v>133</v>
      </c>
      <c r="C100" s="101" t="s">
        <v>362</v>
      </c>
      <c r="D100" s="21"/>
      <c r="E100" s="21"/>
      <c r="F100" s="21"/>
      <c r="G100" s="21"/>
      <c r="H100" s="21"/>
      <c r="I100" s="21"/>
      <c r="J100" s="21"/>
      <c r="K100" s="21"/>
      <c r="L100" s="21"/>
      <c r="M100" s="21"/>
      <c r="N100" s="21"/>
      <c r="O100" s="21"/>
    </row>
    <row r="101" spans="2:15" ht="9" customHeight="1">
      <c r="B101" s="21"/>
      <c r="C101" s="21"/>
      <c r="D101" s="21"/>
      <c r="E101" s="21"/>
      <c r="F101" s="21"/>
      <c r="G101" s="21"/>
      <c r="H101" s="21"/>
      <c r="I101" s="21"/>
      <c r="J101" s="21"/>
      <c r="K101" s="21"/>
      <c r="L101" s="21"/>
      <c r="M101" s="21"/>
      <c r="N101" s="21"/>
      <c r="O101" s="21"/>
    </row>
    <row r="102" spans="2:15">
      <c r="B102" s="106" t="s">
        <v>424</v>
      </c>
      <c r="C102" s="106" t="s">
        <v>429</v>
      </c>
      <c r="D102" s="21"/>
      <c r="E102" s="21"/>
      <c r="F102" s="21"/>
      <c r="G102" s="21"/>
      <c r="H102" s="21"/>
      <c r="I102" s="21"/>
      <c r="J102" s="21"/>
      <c r="K102" s="21"/>
      <c r="L102" s="21"/>
      <c r="M102" s="21"/>
      <c r="N102" s="21"/>
      <c r="O102" s="21"/>
    </row>
    <row r="103" spans="2:15">
      <c r="B103" s="21"/>
      <c r="C103" s="21" t="s">
        <v>323</v>
      </c>
      <c r="D103" s="21"/>
      <c r="E103" s="21"/>
      <c r="F103" s="21"/>
      <c r="G103" s="21"/>
      <c r="H103" s="21"/>
      <c r="I103" s="21"/>
      <c r="J103" s="21"/>
      <c r="K103" s="21"/>
      <c r="L103" s="21"/>
      <c r="M103" s="21"/>
      <c r="N103" s="21"/>
      <c r="O103" s="21"/>
    </row>
    <row r="104" spans="2:15" ht="9" customHeight="1">
      <c r="B104" s="21"/>
      <c r="C104" s="21"/>
      <c r="D104" s="21"/>
      <c r="E104" s="21"/>
      <c r="F104" s="21"/>
      <c r="G104" s="21"/>
      <c r="H104" s="21"/>
      <c r="I104" s="21"/>
      <c r="J104" s="21"/>
      <c r="K104" s="21"/>
      <c r="L104" s="21"/>
      <c r="M104" s="21"/>
      <c r="N104" s="21"/>
      <c r="O104" s="21"/>
    </row>
    <row r="105" spans="2:15">
      <c r="B105" s="21"/>
      <c r="C105" s="21" t="s">
        <v>324</v>
      </c>
      <c r="D105" s="21"/>
      <c r="E105" s="21"/>
      <c r="F105" s="21"/>
      <c r="G105" s="21"/>
      <c r="H105" s="21"/>
      <c r="I105" s="21"/>
      <c r="J105" s="21"/>
      <c r="K105" s="21"/>
      <c r="L105" s="21"/>
      <c r="M105" s="21"/>
      <c r="N105" s="21"/>
      <c r="O105" s="21"/>
    </row>
    <row r="106" spans="2:15">
      <c r="B106" s="21"/>
      <c r="C106" s="21"/>
      <c r="D106" s="21"/>
      <c r="E106" s="21"/>
      <c r="F106" s="21"/>
      <c r="G106" s="21"/>
      <c r="H106" s="21"/>
      <c r="I106" s="21"/>
      <c r="J106" s="21"/>
      <c r="K106" s="21"/>
      <c r="L106" s="21"/>
      <c r="M106" s="21"/>
      <c r="N106" s="21"/>
      <c r="O106" s="21"/>
    </row>
    <row r="107" spans="2:15">
      <c r="B107" s="106" t="s">
        <v>425</v>
      </c>
      <c r="C107" s="106" t="s">
        <v>430</v>
      </c>
      <c r="D107" s="21"/>
      <c r="E107" s="21"/>
      <c r="F107" s="21"/>
      <c r="G107" s="21"/>
      <c r="H107" s="21"/>
      <c r="I107" s="21"/>
      <c r="J107" s="21"/>
      <c r="K107" s="21"/>
      <c r="L107" s="21"/>
      <c r="M107" s="21"/>
      <c r="N107" s="21"/>
      <c r="O107" s="21"/>
    </row>
    <row r="108" spans="2:15">
      <c r="B108" s="21"/>
      <c r="C108" s="21" t="s">
        <v>323</v>
      </c>
      <c r="D108" s="21"/>
      <c r="E108" s="21"/>
      <c r="F108" s="21"/>
      <c r="G108" s="21"/>
      <c r="H108" s="21"/>
      <c r="I108" s="21"/>
      <c r="J108" s="21"/>
      <c r="K108" s="21"/>
      <c r="L108" s="21"/>
      <c r="M108" s="21"/>
      <c r="N108" s="21"/>
      <c r="O108" s="21"/>
    </row>
    <row r="109" spans="2:15" ht="9" customHeight="1">
      <c r="B109" s="21"/>
      <c r="C109" s="21"/>
      <c r="D109" s="21"/>
      <c r="E109" s="21"/>
      <c r="F109" s="21"/>
      <c r="G109" s="21"/>
      <c r="H109" s="21"/>
      <c r="I109" s="21"/>
      <c r="J109" s="21"/>
      <c r="K109" s="21"/>
      <c r="L109" s="21"/>
      <c r="M109" s="21"/>
      <c r="N109" s="21"/>
      <c r="O109" s="21"/>
    </row>
    <row r="110" spans="2:15">
      <c r="B110" s="21"/>
      <c r="C110" s="21" t="s">
        <v>325</v>
      </c>
      <c r="D110" s="21"/>
      <c r="E110" s="21"/>
      <c r="F110" s="21"/>
      <c r="G110" s="21"/>
      <c r="H110" s="21"/>
      <c r="I110" s="21"/>
      <c r="J110" s="21"/>
      <c r="K110" s="21"/>
      <c r="L110" s="21"/>
      <c r="M110" s="21"/>
      <c r="N110" s="21"/>
      <c r="O110" s="21"/>
    </row>
    <row r="111" spans="2:15">
      <c r="B111" s="21"/>
      <c r="C111" s="21"/>
      <c r="D111" s="21"/>
      <c r="E111" s="21"/>
      <c r="F111" s="21"/>
      <c r="G111" s="21"/>
      <c r="H111" s="21"/>
      <c r="I111" s="21"/>
      <c r="J111" s="21"/>
      <c r="K111" s="21"/>
      <c r="L111" s="21"/>
      <c r="M111" s="21"/>
      <c r="N111" s="21"/>
      <c r="O111" s="21"/>
    </row>
    <row r="112" spans="2:15">
      <c r="B112" s="21"/>
      <c r="C112" s="21" t="s">
        <v>386</v>
      </c>
      <c r="D112" s="21"/>
      <c r="E112" s="21"/>
      <c r="F112" s="21"/>
      <c r="G112" s="21"/>
      <c r="H112" s="21"/>
      <c r="I112" s="21"/>
      <c r="J112" s="21"/>
      <c r="K112" s="21"/>
      <c r="L112" s="21"/>
      <c r="M112" s="21"/>
      <c r="N112" s="21"/>
      <c r="O112" s="21"/>
    </row>
    <row r="113" spans="2:15">
      <c r="B113" s="21"/>
      <c r="C113" s="154" t="s">
        <v>387</v>
      </c>
      <c r="D113" s="21"/>
      <c r="E113" s="21"/>
      <c r="F113" s="21"/>
      <c r="G113" s="21"/>
      <c r="H113" s="21"/>
      <c r="I113" s="21"/>
      <c r="J113" s="21"/>
      <c r="K113" s="21"/>
      <c r="L113" s="21"/>
      <c r="M113" s="21"/>
      <c r="N113" s="21"/>
      <c r="O113" s="21"/>
    </row>
    <row r="114" spans="2:15">
      <c r="B114" s="21"/>
      <c r="C114" s="21"/>
      <c r="D114" s="21"/>
      <c r="E114" s="21"/>
      <c r="F114" s="21"/>
      <c r="G114" s="21"/>
      <c r="H114" s="21"/>
      <c r="I114" s="21"/>
      <c r="J114" s="21"/>
      <c r="K114" s="21"/>
      <c r="L114" s="21"/>
      <c r="M114" s="21"/>
      <c r="N114" s="21"/>
      <c r="O114" s="21"/>
    </row>
    <row r="116" spans="2:15">
      <c r="B116" s="23" t="s">
        <v>424</v>
      </c>
      <c r="C116" s="23" t="s">
        <v>426</v>
      </c>
      <c r="I116" s="23" t="s">
        <v>425</v>
      </c>
      <c r="J116" s="23" t="s">
        <v>427</v>
      </c>
    </row>
    <row r="117" spans="2:15">
      <c r="B117" s="155" t="s">
        <v>326</v>
      </c>
      <c r="C117" s="107"/>
      <c r="D117" s="108"/>
      <c r="E117" s="108"/>
      <c r="F117" s="108"/>
      <c r="G117" s="108"/>
      <c r="I117" s="155" t="s">
        <v>327</v>
      </c>
      <c r="J117" s="107"/>
      <c r="K117" s="108"/>
      <c r="L117" s="108"/>
      <c r="M117" s="108"/>
      <c r="N117" s="108"/>
    </row>
    <row r="118" spans="2:15" ht="9" customHeight="1"/>
    <row r="119" spans="2:15">
      <c r="B119" s="22">
        <v>1</v>
      </c>
      <c r="C119" s="22" t="s">
        <v>81</v>
      </c>
      <c r="G119" s="86"/>
      <c r="I119" s="22">
        <v>1</v>
      </c>
      <c r="J119" s="22" t="s">
        <v>28</v>
      </c>
      <c r="N119" s="86"/>
    </row>
    <row r="120" spans="2:15">
      <c r="B120" s="22">
        <v>2</v>
      </c>
      <c r="C120" s="22" t="s">
        <v>82</v>
      </c>
      <c r="G120" s="86"/>
      <c r="I120" s="22">
        <v>2</v>
      </c>
      <c r="J120" s="22" t="s">
        <v>27</v>
      </c>
      <c r="N120" s="86"/>
    </row>
    <row r="121" spans="2:15">
      <c r="B121" s="22">
        <v>3</v>
      </c>
      <c r="C121" s="156" t="s">
        <v>159</v>
      </c>
      <c r="D121" s="156"/>
      <c r="E121" s="156"/>
      <c r="F121" s="156"/>
      <c r="G121" s="157"/>
      <c r="I121" s="22">
        <v>3</v>
      </c>
      <c r="J121" s="22" t="s">
        <v>37</v>
      </c>
      <c r="N121" s="86"/>
    </row>
    <row r="122" spans="2:15">
      <c r="B122" s="22">
        <v>4</v>
      </c>
      <c r="C122" s="22" t="s">
        <v>83</v>
      </c>
      <c r="G122" s="86"/>
      <c r="I122" s="22">
        <v>4</v>
      </c>
      <c r="J122" s="22" t="s">
        <v>29</v>
      </c>
      <c r="N122" s="86"/>
    </row>
    <row r="123" spans="2:15">
      <c r="B123" s="22">
        <v>5</v>
      </c>
      <c r="C123" s="22" t="s">
        <v>84</v>
      </c>
      <c r="G123" s="86"/>
      <c r="I123" s="22">
        <v>5</v>
      </c>
      <c r="J123" s="22" t="s">
        <v>30</v>
      </c>
      <c r="N123" s="86"/>
    </row>
    <row r="124" spans="2:15">
      <c r="B124" s="22">
        <v>6</v>
      </c>
      <c r="C124" s="22" t="s">
        <v>85</v>
      </c>
      <c r="G124" s="86"/>
      <c r="I124" s="22">
        <v>6</v>
      </c>
      <c r="J124" s="22" t="s">
        <v>36</v>
      </c>
      <c r="N124" s="86"/>
    </row>
    <row r="125" spans="2:15">
      <c r="B125" s="22">
        <v>7</v>
      </c>
      <c r="C125" s="22" t="s">
        <v>286</v>
      </c>
      <c r="G125" s="86"/>
      <c r="I125" s="22">
        <v>7</v>
      </c>
      <c r="J125" s="22" t="s">
        <v>287</v>
      </c>
      <c r="N125" s="86"/>
    </row>
    <row r="126" spans="2:15">
      <c r="B126" s="22">
        <v>8</v>
      </c>
      <c r="C126" s="22" t="s">
        <v>86</v>
      </c>
      <c r="G126" s="86"/>
      <c r="I126" s="22">
        <v>8</v>
      </c>
      <c r="J126" s="22" t="s">
        <v>38</v>
      </c>
      <c r="N126" s="86"/>
    </row>
    <row r="127" spans="2:15">
      <c r="B127" s="22">
        <v>9</v>
      </c>
      <c r="C127" s="22" t="s">
        <v>87</v>
      </c>
      <c r="G127" s="86"/>
      <c r="I127" s="22">
        <v>9</v>
      </c>
      <c r="J127" s="22" t="s">
        <v>31</v>
      </c>
      <c r="N127" s="86"/>
    </row>
    <row r="128" spans="2:15">
      <c r="B128" s="22">
        <v>10</v>
      </c>
      <c r="C128" s="22" t="s">
        <v>88</v>
      </c>
      <c r="G128" s="86"/>
      <c r="I128" s="22">
        <v>10</v>
      </c>
      <c r="J128" s="22" t="s">
        <v>33</v>
      </c>
      <c r="N128" s="86"/>
    </row>
    <row r="129" spans="2:15">
      <c r="B129" s="22">
        <v>11</v>
      </c>
      <c r="C129" s="22" t="s">
        <v>89</v>
      </c>
      <c r="G129" s="86"/>
      <c r="I129" s="22">
        <v>11</v>
      </c>
      <c r="J129" s="22" t="s">
        <v>34</v>
      </c>
      <c r="N129" s="86"/>
    </row>
    <row r="130" spans="2:15">
      <c r="B130" s="22">
        <v>12</v>
      </c>
      <c r="C130" s="22" t="s">
        <v>90</v>
      </c>
      <c r="G130" s="86"/>
      <c r="I130" s="22">
        <v>12</v>
      </c>
      <c r="J130" s="22" t="s">
        <v>35</v>
      </c>
      <c r="N130" s="86"/>
    </row>
    <row r="131" spans="2:15">
      <c r="B131" s="22">
        <v>13</v>
      </c>
      <c r="C131" s="156" t="s">
        <v>159</v>
      </c>
      <c r="D131" s="156"/>
      <c r="E131" s="156"/>
      <c r="F131" s="156"/>
      <c r="G131" s="157"/>
      <c r="I131" s="22">
        <v>13</v>
      </c>
      <c r="J131" s="22" t="s">
        <v>288</v>
      </c>
      <c r="N131" s="84"/>
    </row>
    <row r="132" spans="2:15">
      <c r="B132" s="22">
        <v>14</v>
      </c>
      <c r="C132" s="22" t="s">
        <v>25</v>
      </c>
      <c r="G132" s="84"/>
      <c r="I132" s="22">
        <v>14</v>
      </c>
      <c r="J132" s="22" t="s">
        <v>25</v>
      </c>
      <c r="N132" s="84"/>
    </row>
    <row r="133" spans="2:15">
      <c r="G133" s="158" t="s">
        <v>312</v>
      </c>
      <c r="N133" s="158" t="s">
        <v>313</v>
      </c>
    </row>
    <row r="134" spans="2:15">
      <c r="C134" s="105" t="str">
        <f>IF(COUNTA($G$119:$G$132)&gt;1,"④-1が複数入力されています。1つだけお選びください。","")</f>
        <v/>
      </c>
      <c r="J134" s="105" t="str">
        <f>IF(COUNTA($N$119:$N$132)&gt;1,"④-2が複数入力されています。1つだけお選びください。","")</f>
        <v/>
      </c>
    </row>
    <row r="136" spans="2:15">
      <c r="B136" s="100" t="s">
        <v>126</v>
      </c>
      <c r="C136" s="26"/>
      <c r="D136" s="26"/>
      <c r="E136" s="26"/>
      <c r="F136" s="26"/>
      <c r="G136" s="26"/>
      <c r="H136" s="26"/>
      <c r="I136" s="26"/>
      <c r="J136" s="26"/>
      <c r="K136" s="26"/>
      <c r="L136" s="26"/>
      <c r="M136" s="26"/>
      <c r="N136" s="26"/>
      <c r="O136" s="26"/>
    </row>
    <row r="137" spans="2:15" ht="23">
      <c r="B137" s="101" t="s">
        <v>134</v>
      </c>
      <c r="C137" s="101" t="s">
        <v>361</v>
      </c>
      <c r="D137" s="21"/>
      <c r="E137" s="21"/>
      <c r="F137" s="21"/>
      <c r="G137" s="21"/>
      <c r="H137" s="21"/>
      <c r="I137" s="21"/>
      <c r="J137" s="21"/>
      <c r="K137" s="21"/>
      <c r="L137" s="21"/>
      <c r="M137" s="21"/>
      <c r="N137" s="21"/>
      <c r="O137" s="21"/>
    </row>
    <row r="138" spans="2:15">
      <c r="B138" s="21"/>
      <c r="C138" s="106" t="s">
        <v>285</v>
      </c>
      <c r="D138" s="21"/>
      <c r="E138" s="21"/>
      <c r="F138" s="21"/>
      <c r="G138" s="21"/>
      <c r="H138" s="21"/>
      <c r="I138" s="21"/>
      <c r="J138" s="21"/>
      <c r="K138" s="21"/>
      <c r="L138" s="21"/>
      <c r="M138" s="21"/>
      <c r="N138" s="21"/>
      <c r="O138" s="21"/>
    </row>
    <row r="139" spans="2:15">
      <c r="B139" s="21"/>
      <c r="C139" s="21" t="s">
        <v>328</v>
      </c>
      <c r="D139" s="21"/>
      <c r="E139" s="21"/>
      <c r="F139" s="21"/>
      <c r="G139" s="21"/>
      <c r="H139" s="21"/>
      <c r="I139" s="21"/>
      <c r="J139" s="21"/>
      <c r="K139" s="21"/>
      <c r="L139" s="21"/>
      <c r="M139" s="21"/>
      <c r="N139" s="21"/>
      <c r="O139" s="21"/>
    </row>
    <row r="140" spans="2:15">
      <c r="B140" s="21"/>
      <c r="C140" s="21"/>
      <c r="D140" s="21"/>
      <c r="E140" s="21"/>
      <c r="F140" s="21"/>
      <c r="G140" s="21"/>
      <c r="H140" s="21"/>
      <c r="I140" s="21"/>
      <c r="J140" s="21"/>
      <c r="K140" s="21"/>
      <c r="L140" s="21"/>
      <c r="M140" s="21"/>
      <c r="N140" s="21"/>
      <c r="O140" s="21"/>
    </row>
    <row r="141" spans="2:15">
      <c r="B141" s="21"/>
      <c r="C141" s="21" t="s">
        <v>314</v>
      </c>
      <c r="D141" s="21"/>
      <c r="E141" s="21"/>
      <c r="F141" s="21"/>
      <c r="G141" s="21"/>
      <c r="H141" s="21"/>
      <c r="I141" s="21"/>
      <c r="J141" s="21"/>
      <c r="K141" s="21"/>
      <c r="L141" s="21"/>
      <c r="M141" s="21"/>
      <c r="N141" s="21"/>
      <c r="O141" s="21"/>
    </row>
    <row r="142" spans="2:15">
      <c r="B142" s="21"/>
      <c r="C142" s="21" t="s">
        <v>62</v>
      </c>
      <c r="D142" s="21"/>
      <c r="E142" s="21"/>
      <c r="F142" s="21"/>
      <c r="G142" s="21"/>
      <c r="H142" s="21"/>
      <c r="I142" s="21"/>
      <c r="J142" s="21"/>
      <c r="K142" s="21"/>
      <c r="L142" s="21"/>
      <c r="M142" s="21"/>
      <c r="N142" s="21"/>
      <c r="O142" s="21"/>
    </row>
    <row r="143" spans="2:15">
      <c r="B143" s="21"/>
      <c r="C143" s="154" t="s">
        <v>290</v>
      </c>
      <c r="D143" s="21"/>
      <c r="E143" s="21"/>
      <c r="F143" s="21"/>
      <c r="G143" s="21"/>
      <c r="H143" s="21"/>
      <c r="I143" s="21"/>
      <c r="J143" s="21"/>
      <c r="K143" s="21"/>
      <c r="L143" s="21"/>
      <c r="M143" s="21"/>
      <c r="N143" s="21"/>
      <c r="O143" s="21"/>
    </row>
    <row r="144" spans="2:15">
      <c r="B144" s="21"/>
      <c r="C144" s="154" t="s">
        <v>329</v>
      </c>
      <c r="D144" s="21"/>
      <c r="E144" s="21"/>
      <c r="F144" s="21"/>
      <c r="G144" s="21"/>
      <c r="H144" s="21"/>
      <c r="I144" s="21"/>
      <c r="J144" s="21"/>
      <c r="K144" s="21"/>
      <c r="L144" s="21"/>
      <c r="M144" s="21"/>
      <c r="N144" s="21"/>
      <c r="O144" s="21"/>
    </row>
    <row r="145" spans="2:15">
      <c r="B145" s="21"/>
      <c r="C145" s="154" t="s">
        <v>330</v>
      </c>
      <c r="D145" s="21"/>
      <c r="E145" s="21"/>
      <c r="F145" s="21"/>
      <c r="G145" s="21"/>
      <c r="H145" s="21"/>
      <c r="I145" s="21"/>
      <c r="J145" s="21"/>
      <c r="K145" s="21"/>
      <c r="L145" s="21"/>
      <c r="M145" s="21"/>
      <c r="N145" s="21"/>
      <c r="O145" s="21"/>
    </row>
    <row r="146" spans="2:15">
      <c r="B146" s="21"/>
      <c r="C146" s="154" t="s">
        <v>291</v>
      </c>
      <c r="D146" s="21"/>
      <c r="E146" s="21"/>
      <c r="F146" s="21"/>
      <c r="G146" s="21"/>
      <c r="H146" s="21"/>
      <c r="I146" s="21"/>
      <c r="J146" s="21"/>
      <c r="K146" s="21"/>
      <c r="L146" s="21"/>
      <c r="M146" s="21"/>
      <c r="N146" s="21"/>
      <c r="O146" s="21"/>
    </row>
    <row r="147" spans="2:15">
      <c r="B147" s="21"/>
      <c r="C147" s="21" t="s">
        <v>292</v>
      </c>
      <c r="D147" s="21"/>
      <c r="E147" s="21"/>
      <c r="F147" s="21"/>
      <c r="G147" s="21"/>
      <c r="H147" s="21"/>
      <c r="I147" s="21"/>
      <c r="J147" s="21"/>
      <c r="K147" s="21"/>
      <c r="L147" s="21"/>
      <c r="M147" s="21"/>
      <c r="N147" s="21"/>
      <c r="O147" s="21"/>
    </row>
    <row r="148" spans="2:15">
      <c r="B148" s="21"/>
      <c r="C148" s="154" t="s">
        <v>293</v>
      </c>
      <c r="D148" s="21"/>
      <c r="E148" s="21"/>
      <c r="F148" s="21"/>
      <c r="G148" s="21"/>
      <c r="H148" s="21"/>
      <c r="I148" s="21"/>
      <c r="J148" s="21"/>
      <c r="K148" s="21"/>
      <c r="L148" s="21"/>
      <c r="M148" s="21"/>
      <c r="N148" s="21"/>
      <c r="O148" s="21"/>
    </row>
    <row r="149" spans="2:15">
      <c r="B149" s="21"/>
      <c r="C149" s="154"/>
      <c r="D149" s="21"/>
      <c r="E149" s="21"/>
      <c r="F149" s="21"/>
      <c r="G149" s="21"/>
      <c r="H149" s="21"/>
      <c r="I149" s="21"/>
      <c r="J149" s="21"/>
      <c r="K149" s="21"/>
      <c r="L149" s="21"/>
      <c r="M149" s="21"/>
      <c r="N149" s="21"/>
      <c r="O149" s="21"/>
    </row>
    <row r="150" spans="2:15">
      <c r="B150" s="21"/>
      <c r="C150" s="159" t="s">
        <v>440</v>
      </c>
      <c r="D150" s="21"/>
      <c r="E150" s="21"/>
      <c r="F150" s="21"/>
      <c r="G150" s="21"/>
      <c r="H150" s="21"/>
      <c r="I150" s="21"/>
      <c r="J150" s="21"/>
      <c r="K150" s="21"/>
      <c r="L150" s="21"/>
      <c r="M150" s="21"/>
      <c r="N150" s="21"/>
      <c r="O150" s="21"/>
    </row>
    <row r="151" spans="2:15">
      <c r="B151" s="21"/>
      <c r="C151" s="160" t="s">
        <v>301</v>
      </c>
      <c r="D151" s="21"/>
      <c r="E151" s="21" t="s">
        <v>331</v>
      </c>
      <c r="F151" s="21"/>
      <c r="G151" s="21"/>
      <c r="H151" s="21"/>
      <c r="I151" s="21"/>
      <c r="J151" s="21"/>
      <c r="K151" s="21"/>
      <c r="L151" s="21"/>
      <c r="M151" s="21"/>
      <c r="N151" s="21"/>
      <c r="O151" s="21"/>
    </row>
    <row r="152" spans="2:15">
      <c r="B152" s="21"/>
      <c r="C152" s="160" t="s">
        <v>303</v>
      </c>
      <c r="D152" s="21"/>
      <c r="E152" s="21" t="s">
        <v>332</v>
      </c>
      <c r="F152" s="21"/>
      <c r="G152" s="21"/>
      <c r="H152" s="21"/>
      <c r="I152" s="21"/>
      <c r="J152" s="21"/>
      <c r="K152" s="21"/>
      <c r="L152" s="21"/>
      <c r="M152" s="21"/>
      <c r="N152" s="21"/>
      <c r="O152" s="21"/>
    </row>
    <row r="153" spans="2:15">
      <c r="B153" s="21"/>
      <c r="C153" s="160" t="s">
        <v>441</v>
      </c>
      <c r="D153" s="21"/>
      <c r="E153" s="21" t="s">
        <v>333</v>
      </c>
      <c r="F153" s="21"/>
      <c r="G153" s="21"/>
      <c r="H153" s="21"/>
      <c r="I153" s="21"/>
      <c r="J153" s="21"/>
      <c r="K153" s="21"/>
      <c r="L153" s="21"/>
      <c r="M153" s="21"/>
      <c r="N153" s="21"/>
      <c r="O153" s="21"/>
    </row>
    <row r="154" spans="2:15">
      <c r="B154" s="21"/>
      <c r="C154" s="160"/>
      <c r="D154" s="21"/>
      <c r="E154" s="21"/>
      <c r="F154" s="21"/>
      <c r="G154" s="21"/>
      <c r="H154" s="21"/>
      <c r="I154" s="21"/>
      <c r="J154" s="21"/>
      <c r="K154" s="21"/>
      <c r="L154" s="21"/>
      <c r="M154" s="21"/>
      <c r="N154" s="21"/>
      <c r="O154" s="21"/>
    </row>
    <row r="156" spans="2:15">
      <c r="B156" s="22">
        <v>1</v>
      </c>
      <c r="C156" s="22" t="s">
        <v>26</v>
      </c>
      <c r="F156" s="86"/>
    </row>
    <row r="157" spans="2:15">
      <c r="B157" s="22">
        <v>2</v>
      </c>
      <c r="C157" s="22" t="s">
        <v>186</v>
      </c>
      <c r="F157" s="86"/>
    </row>
    <row r="158" spans="2:15">
      <c r="B158" s="22">
        <v>3</v>
      </c>
      <c r="C158" s="22" t="s">
        <v>294</v>
      </c>
      <c r="F158" s="86"/>
    </row>
    <row r="159" spans="2:15">
      <c r="B159" s="22">
        <v>4</v>
      </c>
      <c r="C159" s="22" t="s">
        <v>295</v>
      </c>
      <c r="F159" s="86"/>
    </row>
    <row r="160" spans="2:15">
      <c r="B160" s="22">
        <v>5</v>
      </c>
      <c r="C160" s="22" t="s">
        <v>296</v>
      </c>
      <c r="F160" s="86"/>
    </row>
    <row r="161" spans="2:15">
      <c r="B161" s="22">
        <v>6</v>
      </c>
      <c r="C161" s="22" t="s">
        <v>297</v>
      </c>
      <c r="F161" s="86"/>
    </row>
    <row r="162" spans="2:15">
      <c r="B162" s="22">
        <v>7</v>
      </c>
      <c r="C162" s="22" t="s">
        <v>187</v>
      </c>
      <c r="F162" s="86"/>
    </row>
    <row r="163" spans="2:15">
      <c r="B163" s="22">
        <v>8</v>
      </c>
      <c r="C163" s="22" t="s">
        <v>298</v>
      </c>
      <c r="F163" s="86"/>
    </row>
    <row r="164" spans="2:15">
      <c r="B164" s="22">
        <v>9</v>
      </c>
      <c r="C164" s="22" t="s">
        <v>299</v>
      </c>
      <c r="F164" s="86"/>
    </row>
    <row r="165" spans="2:15">
      <c r="B165" s="22">
        <v>10</v>
      </c>
      <c r="C165" s="22" t="s">
        <v>167</v>
      </c>
      <c r="F165" s="86"/>
    </row>
    <row r="166" spans="2:15">
      <c r="B166" s="22">
        <v>11</v>
      </c>
      <c r="C166" s="22" t="s">
        <v>168</v>
      </c>
      <c r="F166" s="86"/>
    </row>
    <row r="167" spans="2:15">
      <c r="B167" s="22">
        <v>12</v>
      </c>
      <c r="C167" s="22" t="s">
        <v>169</v>
      </c>
      <c r="F167" s="86"/>
    </row>
    <row r="168" spans="2:15">
      <c r="B168" s="22">
        <v>13</v>
      </c>
      <c r="C168" s="22" t="s">
        <v>300</v>
      </c>
      <c r="F168" s="86"/>
    </row>
    <row r="169" spans="2:15">
      <c r="B169" s="22">
        <v>14</v>
      </c>
      <c r="C169" s="22" t="s">
        <v>25</v>
      </c>
      <c r="F169" s="84"/>
    </row>
    <row r="170" spans="2:15">
      <c r="F170" s="158" t="s">
        <v>289</v>
      </c>
    </row>
    <row r="171" spans="2:15">
      <c r="C171" s="105" t="str">
        <f>IF(COUNTA($F$156:$F$169)&gt;1,"複数入力されています。1つだけお選びください。","")</f>
        <v/>
      </c>
    </row>
    <row r="173" spans="2:15">
      <c r="B173" s="100" t="s">
        <v>310</v>
      </c>
      <c r="C173" s="26"/>
      <c r="D173" s="26"/>
      <c r="E173" s="26"/>
      <c r="F173" s="26"/>
      <c r="G173" s="26"/>
      <c r="H173" s="26"/>
      <c r="I173" s="26"/>
      <c r="J173" s="26"/>
      <c r="K173" s="26"/>
      <c r="L173" s="26"/>
      <c r="M173" s="26"/>
      <c r="N173" s="26"/>
      <c r="O173" s="26"/>
    </row>
    <row r="174" spans="2:15" ht="23">
      <c r="B174" s="101" t="s">
        <v>135</v>
      </c>
      <c r="C174" s="101" t="s">
        <v>363</v>
      </c>
      <c r="D174" s="21"/>
      <c r="E174" s="21"/>
      <c r="F174" s="21"/>
      <c r="G174" s="21"/>
      <c r="H174" s="21"/>
      <c r="I174" s="21"/>
      <c r="J174" s="21"/>
      <c r="K174" s="21"/>
      <c r="L174" s="21"/>
      <c r="M174" s="21"/>
      <c r="N174" s="21"/>
      <c r="O174" s="21"/>
    </row>
    <row r="175" spans="2:15">
      <c r="B175" s="21"/>
      <c r="C175" s="21" t="s">
        <v>334</v>
      </c>
      <c r="D175" s="21"/>
      <c r="E175" s="21"/>
      <c r="F175" s="21"/>
      <c r="G175" s="21"/>
      <c r="H175" s="21"/>
      <c r="I175" s="21"/>
      <c r="J175" s="21"/>
      <c r="K175" s="21"/>
      <c r="L175" s="21"/>
      <c r="M175" s="21"/>
      <c r="N175" s="21"/>
      <c r="O175" s="21"/>
    </row>
    <row r="176" spans="2:15">
      <c r="B176" s="21"/>
      <c r="C176" s="21"/>
      <c r="D176" s="21"/>
      <c r="E176" s="21"/>
      <c r="F176" s="21"/>
      <c r="G176" s="21"/>
      <c r="H176" s="21"/>
      <c r="I176" s="21"/>
      <c r="J176" s="21"/>
      <c r="K176" s="21"/>
      <c r="L176" s="21"/>
      <c r="M176" s="21"/>
      <c r="N176" s="21"/>
      <c r="O176" s="21"/>
    </row>
    <row r="177" spans="2:15">
      <c r="B177" s="21"/>
      <c r="C177" s="21" t="s">
        <v>335</v>
      </c>
      <c r="D177" s="21"/>
      <c r="E177" s="21"/>
      <c r="F177" s="21"/>
      <c r="G177" s="21"/>
      <c r="H177" s="21"/>
      <c r="I177" s="21"/>
      <c r="J177" s="21"/>
      <c r="K177" s="21"/>
      <c r="L177" s="21"/>
      <c r="M177" s="21"/>
      <c r="N177" s="21"/>
      <c r="O177" s="21"/>
    </row>
    <row r="178" spans="2:15">
      <c r="B178" s="21"/>
      <c r="C178" s="21"/>
      <c r="D178" s="21"/>
      <c r="E178" s="21"/>
      <c r="F178" s="21"/>
      <c r="G178" s="21"/>
      <c r="H178" s="21"/>
      <c r="I178" s="21"/>
      <c r="J178" s="21"/>
      <c r="K178" s="21"/>
      <c r="L178" s="21"/>
      <c r="M178" s="21"/>
      <c r="N178" s="21"/>
      <c r="O178" s="21"/>
    </row>
    <row r="180" spans="2:15">
      <c r="C180" s="161" t="s">
        <v>311</v>
      </c>
      <c r="D180" s="194"/>
      <c r="E180" s="195"/>
      <c r="F180" s="195"/>
      <c r="G180" s="195"/>
      <c r="H180" s="196"/>
    </row>
    <row r="181" spans="2:15">
      <c r="C181" s="153"/>
      <c r="D181" s="153"/>
    </row>
    <row r="184" spans="2:15">
      <c r="B184" s="100" t="s">
        <v>304</v>
      </c>
      <c r="C184" s="26"/>
      <c r="D184" s="26"/>
      <c r="E184" s="26"/>
      <c r="F184" s="26"/>
      <c r="G184" s="26"/>
      <c r="H184" s="26"/>
      <c r="I184" s="26"/>
      <c r="J184" s="26"/>
      <c r="K184" s="26"/>
      <c r="L184" s="26"/>
      <c r="M184" s="26"/>
      <c r="N184" s="26"/>
      <c r="O184" s="26"/>
    </row>
    <row r="185" spans="2:15" ht="23">
      <c r="B185" s="101" t="s">
        <v>136</v>
      </c>
      <c r="C185" s="101" t="s">
        <v>364</v>
      </c>
      <c r="D185" s="21"/>
      <c r="E185" s="21"/>
      <c r="F185" s="21"/>
      <c r="G185" s="21"/>
      <c r="H185" s="21"/>
      <c r="I185" s="21"/>
      <c r="J185" s="21"/>
      <c r="K185" s="21"/>
      <c r="L185" s="21"/>
      <c r="M185" s="21"/>
      <c r="N185" s="21"/>
      <c r="O185" s="21"/>
    </row>
    <row r="186" spans="2:15">
      <c r="B186" s="21"/>
      <c r="C186" s="21" t="s">
        <v>336</v>
      </c>
      <c r="D186" s="21"/>
      <c r="E186" s="21"/>
      <c r="F186" s="21"/>
      <c r="G186" s="21"/>
      <c r="H186" s="21"/>
      <c r="I186" s="21"/>
      <c r="J186" s="21"/>
      <c r="K186" s="21"/>
      <c r="L186" s="21"/>
      <c r="M186" s="21"/>
      <c r="N186" s="21"/>
      <c r="O186" s="21"/>
    </row>
    <row r="187" spans="2:15">
      <c r="B187" s="21"/>
      <c r="C187" s="21" t="s">
        <v>337</v>
      </c>
      <c r="D187" s="21"/>
      <c r="E187" s="21"/>
      <c r="F187" s="21"/>
      <c r="G187" s="21"/>
      <c r="H187" s="21"/>
      <c r="I187" s="21"/>
      <c r="J187" s="21"/>
      <c r="K187" s="21"/>
      <c r="L187" s="21"/>
      <c r="M187" s="21"/>
      <c r="N187" s="21"/>
      <c r="O187" s="21"/>
    </row>
    <row r="188" spans="2:15">
      <c r="B188" s="21"/>
      <c r="C188" s="21"/>
      <c r="D188" s="21"/>
      <c r="E188" s="21"/>
      <c r="F188" s="21"/>
      <c r="G188" s="21"/>
      <c r="H188" s="21"/>
      <c r="I188" s="21"/>
      <c r="J188" s="21"/>
      <c r="K188" s="21"/>
      <c r="L188" s="21"/>
      <c r="M188" s="21"/>
      <c r="N188" s="21"/>
      <c r="O188" s="21"/>
    </row>
    <row r="189" spans="2:15">
      <c r="B189" s="21"/>
      <c r="C189" s="21" t="s">
        <v>305</v>
      </c>
      <c r="D189" s="21"/>
      <c r="E189" s="21"/>
      <c r="F189" s="21"/>
      <c r="G189" s="21"/>
      <c r="H189" s="21"/>
      <c r="I189" s="21"/>
      <c r="J189" s="21"/>
      <c r="K189" s="21"/>
      <c r="L189" s="21"/>
      <c r="M189" s="21"/>
      <c r="N189" s="21"/>
      <c r="O189" s="21"/>
    </row>
    <row r="190" spans="2:15">
      <c r="B190" s="21"/>
      <c r="C190" s="21" t="s">
        <v>306</v>
      </c>
      <c r="D190" s="21"/>
      <c r="E190" s="21"/>
      <c r="F190" s="21"/>
      <c r="G190" s="21"/>
      <c r="H190" s="21"/>
      <c r="I190" s="21"/>
      <c r="J190" s="21"/>
      <c r="K190" s="21"/>
      <c r="L190" s="21"/>
      <c r="M190" s="21"/>
      <c r="N190" s="21"/>
      <c r="O190" s="21"/>
    </row>
    <row r="191" spans="2:15">
      <c r="B191" s="21"/>
      <c r="C191" s="21"/>
      <c r="D191" s="21"/>
      <c r="E191" s="21"/>
      <c r="F191" s="21"/>
      <c r="G191" s="21"/>
      <c r="H191" s="21"/>
      <c r="I191" s="21"/>
      <c r="J191" s="21"/>
      <c r="K191" s="21"/>
      <c r="L191" s="21"/>
      <c r="M191" s="21"/>
      <c r="N191" s="21"/>
      <c r="O191" s="21"/>
    </row>
    <row r="193" spans="2:15">
      <c r="B193" s="162" t="s">
        <v>307</v>
      </c>
      <c r="C193" s="153" t="s">
        <v>24</v>
      </c>
    </row>
    <row r="194" spans="2:15">
      <c r="B194" s="22">
        <v>1</v>
      </c>
      <c r="C194" s="194" t="s">
        <v>397</v>
      </c>
      <c r="D194" s="195"/>
      <c r="E194" s="195"/>
      <c r="F194" s="195"/>
      <c r="G194" s="196"/>
      <c r="H194" s="22" t="s">
        <v>308</v>
      </c>
    </row>
    <row r="195" spans="2:15">
      <c r="B195" s="22">
        <v>2</v>
      </c>
      <c r="C195" s="194" t="s">
        <v>104</v>
      </c>
      <c r="D195" s="195"/>
      <c r="E195" s="195"/>
      <c r="F195" s="195"/>
      <c r="G195" s="196"/>
    </row>
    <row r="196" spans="2:15">
      <c r="B196" s="22">
        <v>3</v>
      </c>
      <c r="C196" s="194" t="s">
        <v>105</v>
      </c>
      <c r="D196" s="195"/>
      <c r="E196" s="195"/>
      <c r="F196" s="195"/>
      <c r="G196" s="196"/>
    </row>
    <row r="197" spans="2:15">
      <c r="B197" s="22">
        <v>4</v>
      </c>
      <c r="C197" s="194" t="s">
        <v>106</v>
      </c>
      <c r="D197" s="195"/>
      <c r="E197" s="195"/>
      <c r="F197" s="195"/>
      <c r="G197" s="196"/>
    </row>
    <row r="198" spans="2:15">
      <c r="B198" s="22">
        <v>5</v>
      </c>
      <c r="C198" s="194" t="s">
        <v>107</v>
      </c>
      <c r="D198" s="195"/>
      <c r="E198" s="195"/>
      <c r="F198" s="195"/>
      <c r="G198" s="196"/>
    </row>
    <row r="199" spans="2:15">
      <c r="B199" s="22">
        <v>6</v>
      </c>
      <c r="C199" s="194" t="s">
        <v>108</v>
      </c>
      <c r="D199" s="195"/>
      <c r="E199" s="195"/>
      <c r="F199" s="195"/>
      <c r="G199" s="196"/>
    </row>
    <row r="200" spans="2:15">
      <c r="B200" s="22">
        <v>7</v>
      </c>
      <c r="C200" s="194" t="s">
        <v>109</v>
      </c>
      <c r="D200" s="195"/>
      <c r="E200" s="195"/>
      <c r="F200" s="195"/>
      <c r="G200" s="196"/>
    </row>
    <row r="201" spans="2:15">
      <c r="B201" s="22">
        <v>8</v>
      </c>
      <c r="C201" s="194" t="s">
        <v>110</v>
      </c>
      <c r="D201" s="195"/>
      <c r="E201" s="195"/>
      <c r="F201" s="195"/>
      <c r="G201" s="196"/>
    </row>
    <row r="202" spans="2:15">
      <c r="B202" s="22">
        <v>9</v>
      </c>
      <c r="C202" s="194" t="s">
        <v>111</v>
      </c>
      <c r="D202" s="195"/>
      <c r="E202" s="195"/>
      <c r="F202" s="195"/>
      <c r="G202" s="196"/>
    </row>
    <row r="203" spans="2:15">
      <c r="B203" s="22">
        <v>10</v>
      </c>
      <c r="C203" s="194" t="s">
        <v>112</v>
      </c>
      <c r="D203" s="195"/>
      <c r="E203" s="195"/>
      <c r="F203" s="195"/>
      <c r="G203" s="196"/>
    </row>
    <row r="204" spans="2:15">
      <c r="C204" s="102" t="s">
        <v>309</v>
      </c>
    </row>
    <row r="207" spans="2:15">
      <c r="B207" s="163" t="s">
        <v>315</v>
      </c>
      <c r="C207" s="164"/>
      <c r="D207" s="164"/>
      <c r="E207" s="164"/>
      <c r="F207" s="164"/>
      <c r="G207" s="164"/>
      <c r="H207" s="164"/>
      <c r="I207" s="164"/>
      <c r="J207" s="164"/>
      <c r="K207" s="164"/>
      <c r="L207" s="164"/>
      <c r="M207" s="164"/>
      <c r="N207" s="164"/>
      <c r="O207" s="164"/>
    </row>
    <row r="208" spans="2:15" ht="23">
      <c r="B208" s="101" t="s">
        <v>318</v>
      </c>
      <c r="C208" s="101" t="s">
        <v>316</v>
      </c>
      <c r="D208" s="21"/>
      <c r="E208" s="21"/>
      <c r="F208" s="21"/>
      <c r="G208" s="21"/>
      <c r="H208" s="21"/>
      <c r="I208" s="21"/>
      <c r="J208" s="21"/>
      <c r="K208" s="21"/>
      <c r="L208" s="21"/>
      <c r="M208" s="21"/>
      <c r="N208" s="21"/>
      <c r="O208" s="21"/>
    </row>
    <row r="209" spans="1:15">
      <c r="B209" s="21"/>
      <c r="C209" s="21" t="s">
        <v>317</v>
      </c>
      <c r="D209" s="21"/>
      <c r="E209" s="21"/>
      <c r="F209" s="21"/>
      <c r="G209" s="21"/>
      <c r="H209" s="21"/>
      <c r="I209" s="21"/>
      <c r="J209" s="21"/>
      <c r="K209" s="21"/>
      <c r="L209" s="21"/>
      <c r="M209" s="21"/>
      <c r="N209" s="21"/>
      <c r="O209" s="21"/>
    </row>
    <row r="210" spans="1:15">
      <c r="B210" s="21"/>
      <c r="C210" s="21"/>
      <c r="D210" s="21"/>
      <c r="E210" s="21"/>
      <c r="F210" s="21"/>
      <c r="G210" s="21"/>
      <c r="H210" s="21"/>
      <c r="I210" s="21"/>
      <c r="J210" s="21"/>
      <c r="K210" s="21"/>
      <c r="L210" s="21"/>
      <c r="M210" s="21"/>
      <c r="N210" s="21"/>
      <c r="O210" s="21"/>
    </row>
    <row r="212" spans="1:15">
      <c r="B212" s="185"/>
      <c r="C212" s="186"/>
      <c r="D212" s="186"/>
      <c r="E212" s="186"/>
      <c r="F212" s="186"/>
      <c r="G212" s="186"/>
      <c r="H212" s="186"/>
      <c r="I212" s="186"/>
      <c r="J212" s="186"/>
      <c r="K212" s="186"/>
      <c r="L212" s="186"/>
      <c r="M212" s="186"/>
      <c r="N212" s="186"/>
      <c r="O212" s="187"/>
    </row>
    <row r="213" spans="1:15">
      <c r="B213" s="188"/>
      <c r="C213" s="189"/>
      <c r="D213" s="189"/>
      <c r="E213" s="189"/>
      <c r="F213" s="189"/>
      <c r="G213" s="189"/>
      <c r="H213" s="189"/>
      <c r="I213" s="189"/>
      <c r="J213" s="189"/>
      <c r="K213" s="189"/>
      <c r="L213" s="189"/>
      <c r="M213" s="189"/>
      <c r="N213" s="189"/>
      <c r="O213" s="190"/>
    </row>
    <row r="214" spans="1:15">
      <c r="B214" s="188"/>
      <c r="C214" s="189"/>
      <c r="D214" s="189"/>
      <c r="E214" s="189"/>
      <c r="F214" s="189"/>
      <c r="G214" s="189"/>
      <c r="H214" s="189"/>
      <c r="I214" s="189"/>
      <c r="J214" s="189"/>
      <c r="K214" s="189"/>
      <c r="L214" s="189"/>
      <c r="M214" s="189"/>
      <c r="N214" s="189"/>
      <c r="O214" s="190"/>
    </row>
    <row r="215" spans="1:15">
      <c r="B215" s="188"/>
      <c r="C215" s="189"/>
      <c r="D215" s="189"/>
      <c r="E215" s="189"/>
      <c r="F215" s="189"/>
      <c r="G215" s="189"/>
      <c r="H215" s="189"/>
      <c r="I215" s="189"/>
      <c r="J215" s="189"/>
      <c r="K215" s="189"/>
      <c r="L215" s="189"/>
      <c r="M215" s="189"/>
      <c r="N215" s="189"/>
      <c r="O215" s="190"/>
    </row>
    <row r="216" spans="1:15">
      <c r="B216" s="188"/>
      <c r="C216" s="189"/>
      <c r="D216" s="189"/>
      <c r="E216" s="189"/>
      <c r="F216" s="189"/>
      <c r="G216" s="189"/>
      <c r="H216" s="189"/>
      <c r="I216" s="189"/>
      <c r="J216" s="189"/>
      <c r="K216" s="189"/>
      <c r="L216" s="189"/>
      <c r="M216" s="189"/>
      <c r="N216" s="189"/>
      <c r="O216" s="190"/>
    </row>
    <row r="217" spans="1:15">
      <c r="B217" s="191"/>
      <c r="C217" s="192"/>
      <c r="D217" s="192"/>
      <c r="E217" s="192"/>
      <c r="F217" s="192"/>
      <c r="G217" s="192"/>
      <c r="H217" s="192"/>
      <c r="I217" s="192"/>
      <c r="J217" s="192"/>
      <c r="K217" s="192"/>
      <c r="L217" s="192"/>
      <c r="M217" s="192"/>
      <c r="N217" s="192"/>
      <c r="O217" s="193"/>
    </row>
    <row r="220" spans="1:15" s="91" customFormat="1">
      <c r="A220" s="37" t="s">
        <v>32</v>
      </c>
      <c r="B220" s="90"/>
      <c r="C220" s="90"/>
      <c r="D220" s="90"/>
      <c r="E220" s="90"/>
      <c r="F220" s="90"/>
      <c r="G220" s="90"/>
      <c r="H220" s="90"/>
      <c r="I220" s="90"/>
      <c r="J220" s="90"/>
      <c r="K220" s="90"/>
      <c r="L220" s="90"/>
      <c r="M220" s="90"/>
      <c r="N220" s="90"/>
      <c r="O220" s="90"/>
    </row>
  </sheetData>
  <mergeCells count="14">
    <mergeCell ref="C61:E61"/>
    <mergeCell ref="B212:O217"/>
    <mergeCell ref="D95:H95"/>
    <mergeCell ref="D180:H180"/>
    <mergeCell ref="C194:G194"/>
    <mergeCell ref="C195:G195"/>
    <mergeCell ref="C196:G196"/>
    <mergeCell ref="C197:G197"/>
    <mergeCell ref="C198:G198"/>
    <mergeCell ref="C199:G199"/>
    <mergeCell ref="C200:G200"/>
    <mergeCell ref="C201:G201"/>
    <mergeCell ref="C202:G202"/>
    <mergeCell ref="C203:G203"/>
  </mergeCells>
  <phoneticPr fontId="1"/>
  <conditionalFormatting sqref="B62:F63 B67:F67 B69:F69 B71:F71">
    <cfRule type="expression" dxfId="15" priority="11">
      <formula>$O62="○"</formula>
    </cfRule>
  </conditionalFormatting>
  <conditionalFormatting sqref="B65:F66">
    <cfRule type="expression" dxfId="14" priority="5">
      <formula>$O65="○"</formula>
    </cfRule>
  </conditionalFormatting>
  <conditionalFormatting sqref="B173:O182">
    <cfRule type="expression" dxfId="13" priority="9">
      <formula>$N$52=""</formula>
    </cfRule>
  </conditionalFormatting>
  <conditionalFormatting sqref="B184:O205">
    <cfRule type="expression" dxfId="12" priority="8">
      <formula>AND($N$52="",$N$53="")</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4" id="{499A40A3-57EF-4EA1-A701-FF3CFBF59EE9}">
            <xm:f>OR(#REF!=プルダウン!$A$3,#REF!=プルダウン!$A$4)</xm:f>
            <x14:dxf>
              <font>
                <color theme="1"/>
              </font>
            </x14:dxf>
          </x14:cfRule>
          <xm:sqref>C24:D24</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5C77B82E-5A11-4FF1-B649-AFF63F3846EB}">
          <x14:formula1>
            <xm:f>プルダウン!$B$2:$B$4</xm:f>
          </x14:formula1>
          <xm:sqref>D25</xm:sqref>
        </x14:dataValidation>
        <x14:dataValidation type="list" allowBlank="1" showInputMessage="1" showErrorMessage="1" xr:uid="{4C945299-8D86-4475-9820-9AB16F13B910}">
          <x14:formula1>
            <xm:f>プルダウン!$C$2:$C$12</xm:f>
          </x14:formula1>
          <xm:sqref>D27</xm:sqref>
        </x14:dataValidation>
        <x14:dataValidation type="list" allowBlank="1" showInputMessage="1" showErrorMessage="1" xr:uid="{756877FA-6422-44CE-B820-E70AB0895C1A}">
          <x14:formula1>
            <xm:f>プルダウン!$D$2:$D$12</xm:f>
          </x14:formula1>
          <xm:sqref>D28</xm:sqref>
        </x14:dataValidation>
        <x14:dataValidation type="list" allowBlank="1" showInputMessage="1" showErrorMessage="1" xr:uid="{90596A5A-2E38-4A65-AFBB-D9DD3CEC1986}">
          <x14:formula1>
            <xm:f>プルダウン!$E$2:$E$3</xm:f>
          </x14:formula1>
          <xm:sqref>D30</xm:sqref>
        </x14:dataValidation>
        <x14:dataValidation type="list" allowBlank="1" showInputMessage="1" showErrorMessage="1" xr:uid="{1D360E17-9848-42A8-97E0-649E914A52AF}">
          <x14:formula1>
            <xm:f>プルダウン!$I$2:$I$13</xm:f>
          </x14:formula1>
          <xm:sqref>D10</xm:sqref>
        </x14:dataValidation>
        <x14:dataValidation type="list" allowBlank="1" showInputMessage="1" showErrorMessage="1" xr:uid="{42344EBC-6526-4C94-83F1-D34112C9D616}">
          <x14:formula1>
            <xm:f>プルダウン!$J$2:$J$32</xm:f>
          </x14:formula1>
          <xm:sqref>D11</xm:sqref>
        </x14:dataValidation>
        <x14:dataValidation type="list" allowBlank="1" showInputMessage="1" showErrorMessage="1" xr:uid="{666251AF-88F7-4969-AC8A-4893E8905644}">
          <x14:formula1>
            <xm:f>プルダウン!$K$2:$K$8</xm:f>
          </x14:formula1>
          <xm:sqref>D12</xm:sqref>
        </x14:dataValidation>
        <x14:dataValidation type="list" allowBlank="1" showInputMessage="1" showErrorMessage="1" xr:uid="{E10E6ED3-09CF-4319-AB9B-9644F9B0FC3D}">
          <x14:formula1>
            <xm:f>プルダウン!$F$2:$F$3</xm:f>
          </x14:formula1>
          <xm:sqref>G52:G53 F156:F168 N119:N130 G122:G130 G119:G120 N58 N52:N56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BB3B4-E7B0-4C51-AABA-74E76FFD69DD}">
  <sheetPr>
    <tabColor rgb="FF98EA94"/>
  </sheetPr>
  <dimension ref="A1:O62"/>
  <sheetViews>
    <sheetView showGridLines="0" zoomScaleNormal="100" workbookViewId="0">
      <pane ySplit="1" topLeftCell="A2" activePane="bottomLeft" state="frozen"/>
      <selection activeCell="G10" sqref="G10"/>
      <selection pane="bottomLeft" activeCell="A2" sqref="A2"/>
    </sheetView>
  </sheetViews>
  <sheetFormatPr baseColWidth="10" defaultColWidth="8.7109375" defaultRowHeight="19"/>
  <cols>
    <col min="1" max="1" width="3.42578125" style="22" customWidth="1"/>
    <col min="2" max="2" width="6.42578125" style="22" customWidth="1"/>
    <col min="3" max="3" width="10.42578125" style="22" customWidth="1"/>
    <col min="4" max="4" width="5.85546875" style="22" customWidth="1"/>
    <col min="5" max="16384" width="8.7109375" style="22"/>
  </cols>
  <sheetData>
    <row r="1" spans="1:15" ht="26">
      <c r="A1" s="43" t="s">
        <v>393</v>
      </c>
      <c r="B1" s="106"/>
      <c r="C1" s="106"/>
      <c r="D1" s="21"/>
      <c r="E1" s="21"/>
      <c r="F1" s="21"/>
      <c r="G1" s="21"/>
      <c r="H1" s="21"/>
      <c r="I1" s="21"/>
      <c r="J1" s="21"/>
      <c r="K1" s="21"/>
      <c r="L1" s="21"/>
      <c r="M1" s="21"/>
      <c r="N1" s="21"/>
      <c r="O1" s="21"/>
    </row>
    <row r="2" spans="1:15" ht="9" customHeight="1"/>
    <row r="3" spans="1:15" s="165" customFormat="1" ht="23">
      <c r="B3" s="98" t="s">
        <v>350</v>
      </c>
      <c r="D3" s="166"/>
    </row>
    <row r="4" spans="1:15" s="165" customFormat="1">
      <c r="B4" s="166" t="s">
        <v>244</v>
      </c>
      <c r="D4" s="166"/>
    </row>
    <row r="5" spans="1:15" s="165" customFormat="1"/>
    <row r="6" spans="1:15" s="165" customFormat="1">
      <c r="B6" s="167" t="s">
        <v>242</v>
      </c>
      <c r="C6" s="168"/>
      <c r="D6" s="168"/>
      <c r="E6" s="168"/>
      <c r="F6" s="168"/>
      <c r="G6" s="168"/>
      <c r="H6" s="168"/>
      <c r="I6" s="168"/>
      <c r="J6" s="168"/>
      <c r="K6" s="168"/>
      <c r="L6" s="168"/>
      <c r="M6" s="168"/>
      <c r="N6" s="168"/>
      <c r="O6" s="168"/>
    </row>
    <row r="7" spans="1:15" s="165" customFormat="1" ht="23">
      <c r="B7" s="169"/>
      <c r="C7" s="170" t="s">
        <v>194</v>
      </c>
      <c r="D7" s="171"/>
      <c r="E7" s="171"/>
      <c r="F7" s="171"/>
      <c r="G7" s="171"/>
      <c r="H7" s="171"/>
      <c r="I7" s="171"/>
      <c r="J7" s="171"/>
      <c r="K7" s="171"/>
      <c r="L7" s="171"/>
      <c r="M7" s="171"/>
      <c r="N7" s="171"/>
      <c r="O7" s="171"/>
    </row>
    <row r="8" spans="1:15" s="165" customFormat="1">
      <c r="B8" s="171"/>
      <c r="C8" s="171" t="s">
        <v>358</v>
      </c>
      <c r="D8" s="171"/>
      <c r="E8" s="171"/>
      <c r="F8" s="171"/>
      <c r="G8" s="171"/>
      <c r="H8" s="171"/>
      <c r="I8" s="171"/>
      <c r="J8" s="171"/>
      <c r="K8" s="171"/>
      <c r="L8" s="171"/>
      <c r="M8" s="171"/>
      <c r="N8" s="171"/>
      <c r="O8" s="171"/>
    </row>
    <row r="9" spans="1:15" s="165" customFormat="1">
      <c r="B9" s="171"/>
      <c r="C9" s="171"/>
      <c r="D9" s="171"/>
      <c r="E9" s="171"/>
      <c r="F9" s="171"/>
      <c r="G9" s="171"/>
      <c r="H9" s="171"/>
      <c r="I9" s="171"/>
      <c r="J9" s="171"/>
      <c r="K9" s="171"/>
      <c r="L9" s="171"/>
      <c r="M9" s="171"/>
      <c r="N9" s="171"/>
      <c r="O9" s="171"/>
    </row>
    <row r="10" spans="1:15" s="165" customFormat="1">
      <c r="B10" s="171"/>
      <c r="C10" s="171" t="s">
        <v>359</v>
      </c>
      <c r="D10" s="171"/>
      <c r="E10" s="171"/>
      <c r="F10" s="171"/>
      <c r="G10" s="171"/>
      <c r="H10" s="171"/>
      <c r="I10" s="171"/>
      <c r="J10" s="171"/>
      <c r="K10" s="171"/>
      <c r="L10" s="171"/>
      <c r="M10" s="171"/>
      <c r="N10" s="171"/>
      <c r="O10" s="171"/>
    </row>
    <row r="11" spans="1:15" s="165" customFormat="1">
      <c r="B11" s="171"/>
      <c r="C11" s="171" t="s">
        <v>360</v>
      </c>
      <c r="D11" s="171"/>
      <c r="E11" s="171"/>
      <c r="F11" s="171"/>
      <c r="G11" s="171"/>
      <c r="H11" s="171"/>
      <c r="I11" s="171"/>
      <c r="J11" s="171"/>
      <c r="K11" s="171"/>
      <c r="L11" s="171"/>
      <c r="M11" s="171"/>
      <c r="N11" s="171"/>
      <c r="O11" s="171"/>
    </row>
    <row r="12" spans="1:15" s="165" customFormat="1">
      <c r="B12" s="171"/>
      <c r="C12" s="171"/>
      <c r="D12" s="171"/>
      <c r="E12" s="171"/>
      <c r="F12" s="171"/>
      <c r="G12" s="171"/>
      <c r="H12" s="171"/>
      <c r="I12" s="171"/>
      <c r="J12" s="171"/>
      <c r="K12" s="171"/>
      <c r="L12" s="171"/>
      <c r="M12" s="171"/>
      <c r="N12" s="171"/>
      <c r="O12" s="171"/>
    </row>
    <row r="14" spans="1:15">
      <c r="C14" s="23" t="s">
        <v>194</v>
      </c>
      <c r="E14" s="22">
        <f>'(2-1)代理店様・CL様 記入必須'!$D$30</f>
        <v>0</v>
      </c>
    </row>
    <row r="16" spans="1:15">
      <c r="C16" s="172" t="s">
        <v>195</v>
      </c>
      <c r="D16" s="172">
        <v>1</v>
      </c>
      <c r="E16" s="173" t="s">
        <v>195</v>
      </c>
      <c r="F16" s="88" t="str">
        <f>IF($E$14=プルダウン!$E$2,プルダウン!$F$3,"")</f>
        <v/>
      </c>
    </row>
    <row r="17" spans="3:6">
      <c r="C17" s="22" t="s">
        <v>351</v>
      </c>
      <c r="D17" s="22">
        <v>2</v>
      </c>
      <c r="E17" s="22" t="s">
        <v>196</v>
      </c>
      <c r="F17" s="88" t="str">
        <f>IF($E$14=プルダウン!$E$2,プルダウン!$F$3,"")</f>
        <v/>
      </c>
    </row>
    <row r="18" spans="3:6">
      <c r="D18" s="22">
        <v>3</v>
      </c>
      <c r="E18" s="22" t="s">
        <v>197</v>
      </c>
      <c r="F18" s="88" t="str">
        <f>IF($E$14=プルダウン!$E$2,プルダウン!$F$3,"")</f>
        <v/>
      </c>
    </row>
    <row r="19" spans="3:6">
      <c r="D19" s="22">
        <v>4</v>
      </c>
      <c r="E19" s="22" t="s">
        <v>198</v>
      </c>
      <c r="F19" s="88" t="str">
        <f>IF($E$14=プルダウン!$E$2,プルダウン!$F$3,"")</f>
        <v/>
      </c>
    </row>
    <row r="20" spans="3:6">
      <c r="D20" s="22">
        <v>5</v>
      </c>
      <c r="E20" s="22" t="s">
        <v>199</v>
      </c>
      <c r="F20" s="88" t="str">
        <f>IF($E$14=プルダウン!$E$2,プルダウン!$F$3,"")</f>
        <v/>
      </c>
    </row>
    <row r="21" spans="3:6">
      <c r="D21" s="22">
        <v>6</v>
      </c>
      <c r="E21" s="22" t="s">
        <v>200</v>
      </c>
      <c r="F21" s="88" t="str">
        <f>IF($E$14=プルダウン!$E$2,プルダウン!$F$3,"")</f>
        <v/>
      </c>
    </row>
    <row r="22" spans="3:6">
      <c r="C22" s="172"/>
      <c r="D22" s="172">
        <v>7</v>
      </c>
      <c r="E22" s="173" t="s">
        <v>201</v>
      </c>
      <c r="F22" s="88" t="str">
        <f>IF($E$14=プルダウン!$E$2,プルダウン!$F$3,"")</f>
        <v/>
      </c>
    </row>
    <row r="23" spans="3:6">
      <c r="C23" s="22" t="s">
        <v>352</v>
      </c>
      <c r="D23" s="22">
        <v>8</v>
      </c>
      <c r="E23" s="22" t="s">
        <v>202</v>
      </c>
      <c r="F23" s="88" t="str">
        <f>IF($E$14=プルダウン!$E$2,プルダウン!$F$3,"")</f>
        <v/>
      </c>
    </row>
    <row r="24" spans="3:6">
      <c r="D24" s="22">
        <v>9</v>
      </c>
      <c r="E24" s="22" t="s">
        <v>203</v>
      </c>
      <c r="F24" s="88" t="str">
        <f>IF($E$14=プルダウン!$E$2,プルダウン!$F$3,"")</f>
        <v/>
      </c>
    </row>
    <row r="25" spans="3:6">
      <c r="D25" s="22">
        <v>10</v>
      </c>
      <c r="E25" s="22" t="s">
        <v>204</v>
      </c>
      <c r="F25" s="88" t="str">
        <f>IF($E$14=プルダウン!$E$2,プルダウン!$F$3,"")</f>
        <v/>
      </c>
    </row>
    <row r="26" spans="3:6">
      <c r="D26" s="22">
        <v>11</v>
      </c>
      <c r="E26" s="22" t="s">
        <v>205</v>
      </c>
      <c r="F26" s="88" t="str">
        <f>IF($E$14=プルダウン!$E$2,プルダウン!$F$3,"")</f>
        <v/>
      </c>
    </row>
    <row r="27" spans="3:6">
      <c r="D27" s="22">
        <v>12</v>
      </c>
      <c r="E27" s="22" t="s">
        <v>206</v>
      </c>
      <c r="F27" s="88" t="str">
        <f>IF($E$14=プルダウン!$E$2,プルダウン!$F$3,"")</f>
        <v/>
      </c>
    </row>
    <row r="28" spans="3:6">
      <c r="D28" s="22">
        <v>13</v>
      </c>
      <c r="E28" s="22" t="s">
        <v>207</v>
      </c>
      <c r="F28" s="88" t="str">
        <f>IF($E$14=プルダウン!$E$2,プルダウン!$F$3,"")</f>
        <v/>
      </c>
    </row>
    <row r="29" spans="3:6">
      <c r="C29" s="172"/>
      <c r="D29" s="172">
        <v>14</v>
      </c>
      <c r="E29" s="173" t="s">
        <v>208</v>
      </c>
      <c r="F29" s="88" t="str">
        <f>IF($E$14=プルダウン!$E$2,プルダウン!$F$3,"")</f>
        <v/>
      </c>
    </row>
    <row r="30" spans="3:6">
      <c r="C30" s="22" t="s">
        <v>353</v>
      </c>
      <c r="D30" s="22">
        <v>15</v>
      </c>
      <c r="E30" s="22" t="s">
        <v>209</v>
      </c>
      <c r="F30" s="88" t="str">
        <f>IF($E$14=プルダウン!$E$2,プルダウン!$F$3,"")</f>
        <v/>
      </c>
    </row>
    <row r="31" spans="3:6">
      <c r="D31" s="22">
        <v>16</v>
      </c>
      <c r="E31" s="22" t="s">
        <v>210</v>
      </c>
      <c r="F31" s="88" t="str">
        <f>IF($E$14=プルダウン!$E$2,プルダウン!$F$3,"")</f>
        <v/>
      </c>
    </row>
    <row r="32" spans="3:6">
      <c r="D32" s="22">
        <v>17</v>
      </c>
      <c r="E32" s="22" t="s">
        <v>211</v>
      </c>
      <c r="F32" s="88" t="str">
        <f>IF($E$14=プルダウン!$E$2,プルダウン!$F$3,"")</f>
        <v/>
      </c>
    </row>
    <row r="33" spans="3:6">
      <c r="D33" s="22">
        <v>18</v>
      </c>
      <c r="E33" s="22" t="s">
        <v>212</v>
      </c>
      <c r="F33" s="88" t="str">
        <f>IF($E$14=プルダウン!$E$2,プルダウン!$F$3,"")</f>
        <v/>
      </c>
    </row>
    <row r="34" spans="3:6">
      <c r="D34" s="22">
        <v>19</v>
      </c>
      <c r="E34" s="22" t="s">
        <v>213</v>
      </c>
      <c r="F34" s="88" t="str">
        <f>IF($E$14=プルダウン!$E$2,プルダウン!$F$3,"")</f>
        <v/>
      </c>
    </row>
    <row r="35" spans="3:6">
      <c r="D35" s="22">
        <v>20</v>
      </c>
      <c r="E35" s="22" t="s">
        <v>214</v>
      </c>
      <c r="F35" s="88" t="str">
        <f>IF($E$14=プルダウン!$E$2,プルダウン!$F$3,"")</f>
        <v/>
      </c>
    </row>
    <row r="36" spans="3:6">
      <c r="D36" s="22">
        <v>21</v>
      </c>
      <c r="E36" s="22" t="s">
        <v>215</v>
      </c>
      <c r="F36" s="88" t="str">
        <f>IF($E$14=プルダウン!$E$2,プルダウン!$F$3,"")</f>
        <v/>
      </c>
    </row>
    <row r="37" spans="3:6">
      <c r="D37" s="22">
        <v>22</v>
      </c>
      <c r="E37" s="22" t="s">
        <v>216</v>
      </c>
      <c r="F37" s="88" t="str">
        <f>IF($E$14=プルダウン!$E$2,プルダウン!$F$3,"")</f>
        <v/>
      </c>
    </row>
    <row r="38" spans="3:6">
      <c r="C38" s="172"/>
      <c r="D38" s="172">
        <v>23</v>
      </c>
      <c r="E38" s="173" t="s">
        <v>217</v>
      </c>
      <c r="F38" s="88" t="str">
        <f>IF($E$14=プルダウン!$E$2,プルダウン!$F$3,"")</f>
        <v/>
      </c>
    </row>
    <row r="39" spans="3:6">
      <c r="C39" s="22" t="s">
        <v>354</v>
      </c>
      <c r="D39" s="22">
        <v>24</v>
      </c>
      <c r="E39" s="22" t="s">
        <v>218</v>
      </c>
      <c r="F39" s="88" t="str">
        <f>IF($E$14=プルダウン!$E$2,プルダウン!$F$3,"")</f>
        <v/>
      </c>
    </row>
    <row r="40" spans="3:6">
      <c r="D40" s="22">
        <v>25</v>
      </c>
      <c r="E40" s="22" t="s">
        <v>219</v>
      </c>
      <c r="F40" s="88" t="str">
        <f>IF($E$14=プルダウン!$E$2,プルダウン!$F$3,"")</f>
        <v/>
      </c>
    </row>
    <row r="41" spans="3:6">
      <c r="D41" s="22">
        <v>26</v>
      </c>
      <c r="E41" s="22" t="s">
        <v>220</v>
      </c>
      <c r="F41" s="88" t="str">
        <f>IF($E$14=プルダウン!$E$2,プルダウン!$F$3,"")</f>
        <v/>
      </c>
    </row>
    <row r="42" spans="3:6">
      <c r="D42" s="22">
        <v>27</v>
      </c>
      <c r="E42" s="22" t="s">
        <v>221</v>
      </c>
      <c r="F42" s="88" t="str">
        <f>IF($E$14=プルダウン!$E$2,プルダウン!$F$3,"")</f>
        <v/>
      </c>
    </row>
    <row r="43" spans="3:6">
      <c r="D43" s="22">
        <v>28</v>
      </c>
      <c r="E43" s="22" t="s">
        <v>222</v>
      </c>
      <c r="F43" s="88" t="str">
        <f>IF($E$14=プルダウン!$E$2,プルダウン!$F$3,"")</f>
        <v/>
      </c>
    </row>
    <row r="44" spans="3:6">
      <c r="D44" s="22">
        <v>29</v>
      </c>
      <c r="E44" s="22" t="s">
        <v>223</v>
      </c>
      <c r="F44" s="88" t="str">
        <f>IF($E$14=プルダウン!$E$2,プルダウン!$F$3,"")</f>
        <v/>
      </c>
    </row>
    <row r="45" spans="3:6">
      <c r="C45" s="172"/>
      <c r="D45" s="172">
        <v>30</v>
      </c>
      <c r="E45" s="173" t="s">
        <v>224</v>
      </c>
      <c r="F45" s="88" t="str">
        <f>IF($E$14=プルダウン!$E$2,プルダウン!$F$3,"")</f>
        <v/>
      </c>
    </row>
    <row r="46" spans="3:6">
      <c r="C46" s="22" t="s">
        <v>355</v>
      </c>
      <c r="D46" s="22">
        <v>31</v>
      </c>
      <c r="E46" s="22" t="s">
        <v>225</v>
      </c>
      <c r="F46" s="88" t="str">
        <f>IF($E$14=プルダウン!$E$2,プルダウン!$F$3,"")</f>
        <v/>
      </c>
    </row>
    <row r="47" spans="3:6">
      <c r="D47" s="22">
        <v>32</v>
      </c>
      <c r="E47" s="22" t="s">
        <v>226</v>
      </c>
      <c r="F47" s="88" t="str">
        <f>IF($E$14=プルダウン!$E$2,プルダウン!$F$3,"")</f>
        <v/>
      </c>
    </row>
    <row r="48" spans="3:6">
      <c r="D48" s="22">
        <v>33</v>
      </c>
      <c r="E48" s="22" t="s">
        <v>227</v>
      </c>
      <c r="F48" s="88" t="str">
        <f>IF($E$14=プルダウン!$E$2,プルダウン!$F$3,"")</f>
        <v/>
      </c>
    </row>
    <row r="49" spans="3:6">
      <c r="D49" s="22">
        <v>34</v>
      </c>
      <c r="E49" s="22" t="s">
        <v>228</v>
      </c>
      <c r="F49" s="88" t="str">
        <f>IF($E$14=プルダウン!$E$2,プルダウン!$F$3,"")</f>
        <v/>
      </c>
    </row>
    <row r="50" spans="3:6">
      <c r="C50" s="172"/>
      <c r="D50" s="172">
        <v>35</v>
      </c>
      <c r="E50" s="173" t="s">
        <v>229</v>
      </c>
      <c r="F50" s="88" t="str">
        <f>IF($E$14=プルダウン!$E$2,プルダウン!$F$3,"")</f>
        <v/>
      </c>
    </row>
    <row r="51" spans="3:6">
      <c r="C51" s="22" t="s">
        <v>356</v>
      </c>
      <c r="D51" s="22">
        <v>36</v>
      </c>
      <c r="E51" s="22" t="s">
        <v>230</v>
      </c>
      <c r="F51" s="88" t="str">
        <f>IF($E$14=プルダウン!$E$2,プルダウン!$F$3,"")</f>
        <v/>
      </c>
    </row>
    <row r="52" spans="3:6">
      <c r="D52" s="22">
        <v>37</v>
      </c>
      <c r="E52" s="22" t="s">
        <v>231</v>
      </c>
      <c r="F52" s="88" t="str">
        <f>IF($E$14=プルダウン!$E$2,プルダウン!$F$3,"")</f>
        <v/>
      </c>
    </row>
    <row r="53" spans="3:6">
      <c r="D53" s="22">
        <v>38</v>
      </c>
      <c r="E53" s="22" t="s">
        <v>232</v>
      </c>
      <c r="F53" s="88" t="str">
        <f>IF($E$14=プルダウン!$E$2,プルダウン!$F$3,"")</f>
        <v/>
      </c>
    </row>
    <row r="54" spans="3:6">
      <c r="C54" s="172"/>
      <c r="D54" s="172">
        <v>39</v>
      </c>
      <c r="E54" s="173" t="s">
        <v>233</v>
      </c>
      <c r="F54" s="88" t="str">
        <f>IF($E$14=プルダウン!$E$2,プルダウン!$F$3,"")</f>
        <v/>
      </c>
    </row>
    <row r="55" spans="3:6">
      <c r="C55" s="22" t="s">
        <v>357</v>
      </c>
      <c r="D55" s="22">
        <v>40</v>
      </c>
      <c r="E55" s="22" t="s">
        <v>234</v>
      </c>
      <c r="F55" s="88" t="str">
        <f>IF($E$14=プルダウン!$E$2,プルダウン!$F$3,"")</f>
        <v/>
      </c>
    </row>
    <row r="56" spans="3:6">
      <c r="D56" s="22">
        <v>41</v>
      </c>
      <c r="E56" s="22" t="s">
        <v>235</v>
      </c>
      <c r="F56" s="88" t="str">
        <f>IF($E$14=プルダウン!$E$2,プルダウン!$F$3,"")</f>
        <v/>
      </c>
    </row>
    <row r="57" spans="3:6">
      <c r="D57" s="22">
        <v>42</v>
      </c>
      <c r="E57" s="22" t="s">
        <v>236</v>
      </c>
      <c r="F57" s="88" t="str">
        <f>IF($E$14=プルダウン!$E$2,プルダウン!$F$3,"")</f>
        <v/>
      </c>
    </row>
    <row r="58" spans="3:6">
      <c r="D58" s="22">
        <v>43</v>
      </c>
      <c r="E58" s="22" t="s">
        <v>237</v>
      </c>
      <c r="F58" s="88" t="str">
        <f>IF($E$14=プルダウン!$E$2,プルダウン!$F$3,"")</f>
        <v/>
      </c>
    </row>
    <row r="59" spans="3:6">
      <c r="D59" s="22">
        <v>44</v>
      </c>
      <c r="E59" s="22" t="s">
        <v>238</v>
      </c>
      <c r="F59" s="88" t="str">
        <f>IF($E$14=プルダウン!$E$2,プルダウン!$F$3,"")</f>
        <v/>
      </c>
    </row>
    <row r="60" spans="3:6">
      <c r="D60" s="22">
        <v>45</v>
      </c>
      <c r="E60" s="22" t="s">
        <v>239</v>
      </c>
      <c r="F60" s="88" t="str">
        <f>IF($E$14=プルダウン!$E$2,プルダウン!$F$3,"")</f>
        <v/>
      </c>
    </row>
    <row r="61" spans="3:6">
      <c r="D61" s="22">
        <v>46</v>
      </c>
      <c r="E61" s="22" t="s">
        <v>240</v>
      </c>
      <c r="F61" s="88" t="str">
        <f>IF($E$14=プルダウン!$E$2,プルダウン!$F$3,"")</f>
        <v/>
      </c>
    </row>
    <row r="62" spans="3:6">
      <c r="C62" s="172"/>
      <c r="D62" s="172">
        <v>47</v>
      </c>
      <c r="E62" s="173" t="s">
        <v>241</v>
      </c>
      <c r="F62" s="88" t="str">
        <f>IF($E$14=プルダウン!$E$2,プルダウン!$F$3,"")</f>
        <v/>
      </c>
    </row>
  </sheetData>
  <phoneticPr fontId="1"/>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43" id="{FB3F4F68-314A-4D6C-AE63-0217465CF595}">
            <xm:f>OR('(2-1)代理店様・CL様 記入必須'!$D$30="",'(2-1)代理店様・CL様 記入必須'!$D$30=プルダウン!$E$2)</xm:f>
            <x14:dxf>
              <fill>
                <patternFill>
                  <bgColor rgb="FF5F5F5F"/>
                </patternFill>
              </fill>
            </x14:dxf>
          </x14:cfRule>
          <xm:sqref>B6:O63</xm:sqref>
        </x14:conditionalFormatting>
        <x14:conditionalFormatting xmlns:xm="http://schemas.microsoft.com/office/excel/2006/main">
          <x14:cfRule type="expression" priority="2" id="{AB2AF68A-4229-4399-AD67-D82CC98D4534}">
            <xm:f>$E$14=プルダウン!$E$3</xm:f>
            <x14:dxf>
              <fill>
                <patternFill>
                  <bgColor rgb="FF98EA94"/>
                </patternFill>
              </fill>
            </x14:dxf>
          </x14:cfRule>
          <xm:sqref>F16:F62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16D1228B-86C6-420E-9977-3B34BB2293BE}">
          <x14:formula1>
            <xm:f>プルダウン!$F$2:$F$3</xm:f>
          </x14:formula1>
          <xm:sqref>F16:F62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O113"/>
  <sheetViews>
    <sheetView zoomScaleNormal="100" zoomScaleSheetLayoutView="100" workbookViewId="0">
      <pane ySplit="2" topLeftCell="A3" activePane="bottomLeft" state="frozen"/>
      <selection activeCell="J145" sqref="J145"/>
      <selection pane="bottomLeft" activeCell="A3" sqref="A3"/>
    </sheetView>
  </sheetViews>
  <sheetFormatPr baseColWidth="10" defaultColWidth="9" defaultRowHeight="19"/>
  <cols>
    <col min="1" max="1" width="7.140625" style="1" customWidth="1"/>
    <col min="2" max="2" width="5" style="49" customWidth="1"/>
    <col min="3" max="3" width="4.5703125" style="4" customWidth="1"/>
    <col min="4" max="7" width="4.5703125" style="1" customWidth="1"/>
    <col min="8" max="8" width="16.5703125" style="2" customWidth="1"/>
    <col min="9" max="9" width="30.42578125" style="6" customWidth="1"/>
    <col min="10" max="10" width="3.85546875" style="2" customWidth="1"/>
    <col min="11" max="11" width="30.5703125" style="6" customWidth="1"/>
    <col min="12" max="14" width="4.42578125" style="1" customWidth="1"/>
    <col min="15" max="15" width="24" style="6" customWidth="1"/>
    <col min="16" max="16" width="12.42578125" style="2" customWidth="1"/>
    <col min="17" max="16384" width="9" style="2"/>
  </cols>
  <sheetData>
    <row r="1" spans="1:15" s="22" customFormat="1" ht="26">
      <c r="A1" s="43" t="s">
        <v>394</v>
      </c>
      <c r="B1" s="43"/>
      <c r="C1" s="46"/>
      <c r="D1" s="46" t="s">
        <v>396</v>
      </c>
      <c r="E1" s="46"/>
      <c r="F1" s="21"/>
      <c r="G1" s="45"/>
      <c r="H1" s="21"/>
      <c r="I1" s="21"/>
      <c r="J1" s="21"/>
      <c r="K1" s="21"/>
      <c r="L1" s="45"/>
      <c r="M1" s="45"/>
      <c r="N1" s="45"/>
      <c r="O1" s="21"/>
    </row>
    <row r="2" spans="1:15" s="3" customFormat="1" ht="42.75" customHeight="1">
      <c r="A2" s="44" t="s">
        <v>143</v>
      </c>
      <c r="B2" s="44" t="s">
        <v>385</v>
      </c>
      <c r="C2" s="44" t="s">
        <v>365</v>
      </c>
      <c r="D2" s="44" t="s">
        <v>368</v>
      </c>
      <c r="E2" s="44" t="s">
        <v>369</v>
      </c>
      <c r="F2" s="44" t="s">
        <v>52</v>
      </c>
      <c r="G2" s="44" t="s">
        <v>79</v>
      </c>
      <c r="H2" s="44" t="s">
        <v>100</v>
      </c>
      <c r="I2" s="44" t="s">
        <v>366</v>
      </c>
      <c r="J2" s="44" t="s">
        <v>59</v>
      </c>
      <c r="K2" s="44" t="s">
        <v>53</v>
      </c>
      <c r="L2" s="44" t="s">
        <v>60</v>
      </c>
      <c r="M2" s="44" t="s">
        <v>54</v>
      </c>
      <c r="N2" s="44" t="s">
        <v>55</v>
      </c>
      <c r="O2" s="44" t="s">
        <v>56</v>
      </c>
    </row>
    <row r="3" spans="1:15" ht="20">
      <c r="A3" s="1" t="s">
        <v>23</v>
      </c>
      <c r="B3" s="49" t="str">
        <f>'(2-1)代理店様・CL様 記入必須'!$O$62</f>
        <v>×</v>
      </c>
      <c r="C3" s="4" t="s">
        <v>75</v>
      </c>
      <c r="F3" s="1" t="s">
        <v>73</v>
      </c>
      <c r="G3" s="1" t="s">
        <v>370</v>
      </c>
      <c r="H3" s="2" t="s">
        <v>72</v>
      </c>
      <c r="I3" s="6" t="s">
        <v>374</v>
      </c>
    </row>
    <row r="4" spans="1:15" ht="20">
      <c r="J4" s="2">
        <v>1</v>
      </c>
      <c r="K4" s="15" t="str">
        <f>'(2-1)代理店様・CL様 記入必須'!C194</f>
        <v>★広告主商材★</v>
      </c>
      <c r="L4" s="1" t="s">
        <v>371</v>
      </c>
      <c r="O4" s="6" t="s">
        <v>372</v>
      </c>
    </row>
    <row r="5" spans="1:15" ht="20">
      <c r="J5" s="2">
        <v>2</v>
      </c>
      <c r="K5" s="15" t="str">
        <f>'(2-1)代理店様・CL様 記入必須'!C195</f>
        <v>競合A</v>
      </c>
      <c r="L5" s="1" t="s">
        <v>371</v>
      </c>
      <c r="O5" s="6" t="s">
        <v>114</v>
      </c>
    </row>
    <row r="6" spans="1:15" ht="20">
      <c r="J6" s="2">
        <v>3</v>
      </c>
      <c r="K6" s="15" t="str">
        <f>'(2-1)代理店様・CL様 記入必須'!C196</f>
        <v>競合B</v>
      </c>
      <c r="L6" s="1" t="s">
        <v>371</v>
      </c>
      <c r="O6" s="6" t="s">
        <v>114</v>
      </c>
    </row>
    <row r="7" spans="1:15" ht="20">
      <c r="J7" s="2">
        <v>4</v>
      </c>
      <c r="K7" s="15" t="str">
        <f>'(2-1)代理店様・CL様 記入必須'!C197</f>
        <v>競合C</v>
      </c>
      <c r="L7" s="1" t="s">
        <v>371</v>
      </c>
      <c r="O7" s="6" t="s">
        <v>114</v>
      </c>
    </row>
    <row r="8" spans="1:15" ht="20">
      <c r="J8" s="2">
        <v>5</v>
      </c>
      <c r="K8" s="15" t="str">
        <f>'(2-1)代理店様・CL様 記入必須'!C198</f>
        <v>競合D</v>
      </c>
      <c r="L8" s="1" t="s">
        <v>371</v>
      </c>
      <c r="O8" s="6" t="s">
        <v>114</v>
      </c>
    </row>
    <row r="9" spans="1:15" ht="20">
      <c r="J9" s="2">
        <v>6</v>
      </c>
      <c r="K9" s="15" t="str">
        <f>'(2-1)代理店様・CL様 記入必須'!C199</f>
        <v>競合E</v>
      </c>
      <c r="L9" s="1" t="s">
        <v>371</v>
      </c>
      <c r="O9" s="6" t="s">
        <v>114</v>
      </c>
    </row>
    <row r="10" spans="1:15" ht="20">
      <c r="J10" s="2">
        <v>7</v>
      </c>
      <c r="K10" s="15" t="str">
        <f>'(2-1)代理店様・CL様 記入必須'!C200</f>
        <v>競合F</v>
      </c>
      <c r="L10" s="1" t="s">
        <v>371</v>
      </c>
      <c r="O10" s="6" t="s">
        <v>114</v>
      </c>
    </row>
    <row r="11" spans="1:15" ht="20">
      <c r="J11" s="2">
        <v>8</v>
      </c>
      <c r="K11" s="15" t="str">
        <f>'(2-1)代理店様・CL様 記入必須'!C201</f>
        <v>競合G</v>
      </c>
      <c r="L11" s="1" t="s">
        <v>371</v>
      </c>
      <c r="O11" s="6" t="s">
        <v>114</v>
      </c>
    </row>
    <row r="12" spans="1:15" ht="20">
      <c r="J12" s="2">
        <v>9</v>
      </c>
      <c r="K12" s="15" t="str">
        <f>'(2-1)代理店様・CL様 記入必須'!C202</f>
        <v>競合H</v>
      </c>
      <c r="L12" s="1" t="s">
        <v>371</v>
      </c>
      <c r="O12" s="6" t="s">
        <v>114</v>
      </c>
    </row>
    <row r="13" spans="1:15" ht="20">
      <c r="J13" s="2">
        <v>10</v>
      </c>
      <c r="K13" s="15" t="str">
        <f>'(2-1)代理店様・CL様 記入必須'!C203</f>
        <v>競合I</v>
      </c>
      <c r="L13" s="1" t="s">
        <v>371</v>
      </c>
      <c r="O13" s="6" t="s">
        <v>114</v>
      </c>
    </row>
    <row r="14" spans="1:15" ht="20">
      <c r="K14" s="18" t="s">
        <v>245</v>
      </c>
      <c r="O14" s="6" t="s">
        <v>138</v>
      </c>
    </row>
    <row r="15" spans="1:15" ht="20">
      <c r="J15" s="2">
        <v>11</v>
      </c>
      <c r="K15" s="15" t="s">
        <v>49</v>
      </c>
      <c r="N15" s="1" t="s">
        <v>371</v>
      </c>
    </row>
    <row r="16" spans="1:15">
      <c r="A16" s="7"/>
      <c r="B16" s="50"/>
      <c r="C16" s="8"/>
      <c r="D16" s="8" t="s">
        <v>76</v>
      </c>
      <c r="E16" s="7"/>
      <c r="F16" s="7"/>
      <c r="G16" s="7"/>
      <c r="H16" s="9"/>
      <c r="I16" s="10"/>
      <c r="J16" s="9"/>
      <c r="K16" s="10"/>
      <c r="L16" s="7"/>
      <c r="M16" s="7"/>
      <c r="N16" s="7"/>
      <c r="O16" s="10"/>
    </row>
    <row r="17" spans="1:15" ht="20">
      <c r="A17" s="1" t="s">
        <v>74</v>
      </c>
      <c r="B17" s="49" t="str">
        <f>'(2-1)代理店様・CL様 記入必須'!$O$63</f>
        <v>×</v>
      </c>
      <c r="C17" s="4" t="s">
        <v>77</v>
      </c>
      <c r="F17" s="1" t="s">
        <v>73</v>
      </c>
      <c r="G17" s="1" t="s">
        <v>373</v>
      </c>
      <c r="H17" s="2" t="s">
        <v>72</v>
      </c>
      <c r="I17" s="6" t="s">
        <v>91</v>
      </c>
    </row>
    <row r="18" spans="1:15" ht="20">
      <c r="J18" s="2">
        <v>1</v>
      </c>
      <c r="K18" s="15" t="str">
        <f>'(2-1)代理店様・CL様 記入必須'!C194</f>
        <v>★広告主商材★</v>
      </c>
      <c r="L18" s="1" t="s">
        <v>371</v>
      </c>
      <c r="O18" s="6" t="s">
        <v>372</v>
      </c>
    </row>
    <row r="19" spans="1:15" ht="20">
      <c r="J19" s="2">
        <v>2</v>
      </c>
      <c r="K19" s="15" t="str">
        <f>'(2-1)代理店様・CL様 記入必須'!C195</f>
        <v>競合A</v>
      </c>
      <c r="L19" s="1" t="s">
        <v>371</v>
      </c>
      <c r="O19" s="6" t="s">
        <v>114</v>
      </c>
    </row>
    <row r="20" spans="1:15" ht="20">
      <c r="J20" s="2">
        <v>3</v>
      </c>
      <c r="K20" s="15" t="str">
        <f>'(2-1)代理店様・CL様 記入必須'!C196</f>
        <v>競合B</v>
      </c>
      <c r="L20" s="1" t="s">
        <v>371</v>
      </c>
      <c r="O20" s="6" t="s">
        <v>114</v>
      </c>
    </row>
    <row r="21" spans="1:15" ht="20">
      <c r="J21" s="2">
        <v>4</v>
      </c>
      <c r="K21" s="15" t="str">
        <f>'(2-1)代理店様・CL様 記入必須'!C197</f>
        <v>競合C</v>
      </c>
      <c r="L21" s="1" t="s">
        <v>371</v>
      </c>
      <c r="O21" s="6" t="s">
        <v>114</v>
      </c>
    </row>
    <row r="22" spans="1:15" ht="20">
      <c r="J22" s="2">
        <v>5</v>
      </c>
      <c r="K22" s="15" t="str">
        <f>'(2-1)代理店様・CL様 記入必須'!C198</f>
        <v>競合D</v>
      </c>
      <c r="L22" s="1" t="s">
        <v>371</v>
      </c>
      <c r="O22" s="6" t="s">
        <v>114</v>
      </c>
    </row>
    <row r="23" spans="1:15" ht="20">
      <c r="J23" s="2">
        <v>6</v>
      </c>
      <c r="K23" s="15" t="str">
        <f>'(2-1)代理店様・CL様 記入必須'!C199</f>
        <v>競合E</v>
      </c>
      <c r="L23" s="1" t="s">
        <v>371</v>
      </c>
      <c r="O23" s="6" t="s">
        <v>114</v>
      </c>
    </row>
    <row r="24" spans="1:15" ht="20">
      <c r="J24" s="2">
        <v>7</v>
      </c>
      <c r="K24" s="15" t="str">
        <f>'(2-1)代理店様・CL様 記入必須'!C200</f>
        <v>競合F</v>
      </c>
      <c r="L24" s="1" t="s">
        <v>371</v>
      </c>
      <c r="O24" s="6" t="s">
        <v>114</v>
      </c>
    </row>
    <row r="25" spans="1:15" ht="20">
      <c r="J25" s="2">
        <v>8</v>
      </c>
      <c r="K25" s="15" t="str">
        <f>'(2-1)代理店様・CL様 記入必須'!C201</f>
        <v>競合G</v>
      </c>
      <c r="L25" s="1" t="s">
        <v>371</v>
      </c>
      <c r="O25" s="6" t="s">
        <v>114</v>
      </c>
    </row>
    <row r="26" spans="1:15" ht="20">
      <c r="J26" s="2">
        <v>9</v>
      </c>
      <c r="K26" s="15" t="str">
        <f>'(2-1)代理店様・CL様 記入必須'!C202</f>
        <v>競合H</v>
      </c>
      <c r="L26" s="1" t="s">
        <v>371</v>
      </c>
      <c r="O26" s="6" t="s">
        <v>114</v>
      </c>
    </row>
    <row r="27" spans="1:15" ht="20">
      <c r="J27" s="2">
        <v>10</v>
      </c>
      <c r="K27" s="15" t="str">
        <f>'(2-1)代理店様・CL様 記入必須'!C203</f>
        <v>競合I</v>
      </c>
      <c r="L27" s="1" t="s">
        <v>371</v>
      </c>
      <c r="O27" s="6" t="s">
        <v>114</v>
      </c>
    </row>
    <row r="28" spans="1:15" ht="20">
      <c r="K28" s="19" t="s">
        <v>250</v>
      </c>
      <c r="O28" s="6" t="s">
        <v>138</v>
      </c>
    </row>
    <row r="29" spans="1:15" ht="20">
      <c r="J29" s="2">
        <v>11</v>
      </c>
      <c r="K29" s="6" t="s">
        <v>61</v>
      </c>
      <c r="N29" s="1" t="s">
        <v>371</v>
      </c>
    </row>
    <row r="30" spans="1:15">
      <c r="A30" s="7"/>
      <c r="B30" s="50"/>
      <c r="C30" s="8"/>
      <c r="D30" s="8" t="s">
        <v>76</v>
      </c>
      <c r="E30" s="7"/>
      <c r="F30" s="7"/>
      <c r="G30" s="7"/>
      <c r="H30" s="9"/>
      <c r="I30" s="10"/>
      <c r="J30" s="9"/>
      <c r="K30" s="10"/>
      <c r="L30" s="7"/>
      <c r="M30" s="7"/>
      <c r="N30" s="7"/>
      <c r="O30" s="10"/>
    </row>
    <row r="31" spans="1:15" ht="71.25" customHeight="1" thickBot="1">
      <c r="A31" s="174" t="s">
        <v>80</v>
      </c>
      <c r="B31" s="49" t="str">
        <f>'(2-1)代理店様・CL様 記入必須'!$O$64</f>
        <v>○</v>
      </c>
      <c r="C31" s="4" t="s">
        <v>78</v>
      </c>
      <c r="F31" s="1" t="s">
        <v>92</v>
      </c>
      <c r="G31" s="1" t="s">
        <v>370</v>
      </c>
      <c r="H31" s="2" t="s">
        <v>72</v>
      </c>
      <c r="I31" s="6" t="s">
        <v>375</v>
      </c>
    </row>
    <row r="32" spans="1:15" ht="113.25" customHeight="1" thickBot="1">
      <c r="A32" s="11"/>
      <c r="I32" s="17"/>
      <c r="O32" s="6" t="s">
        <v>177</v>
      </c>
    </row>
    <row r="33" spans="1:15">
      <c r="A33" s="11"/>
    </row>
    <row r="34" spans="1:15" ht="20">
      <c r="J34" s="12"/>
      <c r="K34" s="20" t="s">
        <v>246</v>
      </c>
      <c r="O34" s="6" t="s">
        <v>138</v>
      </c>
    </row>
    <row r="35" spans="1:15" ht="20">
      <c r="J35" s="2">
        <v>1</v>
      </c>
      <c r="K35" s="6" t="s">
        <v>139</v>
      </c>
      <c r="O35" s="197" t="s">
        <v>178</v>
      </c>
    </row>
    <row r="36" spans="1:15" ht="40">
      <c r="J36" s="2">
        <v>2</v>
      </c>
      <c r="K36" s="6" t="s">
        <v>140</v>
      </c>
      <c r="O36" s="197"/>
    </row>
    <row r="37" spans="1:15" ht="40">
      <c r="J37" s="2">
        <v>3</v>
      </c>
      <c r="K37" s="6" t="s">
        <v>141</v>
      </c>
      <c r="O37" s="197"/>
    </row>
    <row r="38" spans="1:15" ht="20">
      <c r="J38" s="2">
        <v>4</v>
      </c>
      <c r="K38" s="14" t="s">
        <v>6</v>
      </c>
      <c r="O38" s="197"/>
    </row>
    <row r="39" spans="1:15" ht="20">
      <c r="J39" s="12"/>
      <c r="K39" s="20" t="s">
        <v>247</v>
      </c>
      <c r="O39" s="6" t="s">
        <v>138</v>
      </c>
    </row>
    <row r="40" spans="1:15" ht="120">
      <c r="H40" s="6" t="s">
        <v>382</v>
      </c>
      <c r="J40" s="2">
        <v>5</v>
      </c>
      <c r="K40" s="6" t="s">
        <v>63</v>
      </c>
    </row>
    <row r="41" spans="1:15">
      <c r="A41" s="7"/>
      <c r="B41" s="50"/>
      <c r="C41" s="8"/>
      <c r="D41" s="8" t="s">
        <v>76</v>
      </c>
      <c r="E41" s="7"/>
      <c r="F41" s="7"/>
      <c r="G41" s="7"/>
      <c r="H41" s="9"/>
      <c r="I41" s="10"/>
      <c r="J41" s="9"/>
      <c r="K41" s="10"/>
      <c r="L41" s="7"/>
      <c r="M41" s="7"/>
      <c r="N41" s="7"/>
      <c r="O41" s="10"/>
    </row>
    <row r="42" spans="1:15" ht="48.75" customHeight="1">
      <c r="A42" s="175" t="s">
        <v>431</v>
      </c>
      <c r="B42" s="51" t="str">
        <f>'(2-1)代理店様・CL様 記入必須'!$O$65</f>
        <v>×</v>
      </c>
      <c r="C42" s="4" t="s">
        <v>367</v>
      </c>
      <c r="F42" s="1" t="s">
        <v>92</v>
      </c>
      <c r="G42" s="1" t="s">
        <v>370</v>
      </c>
      <c r="H42" s="6" t="s">
        <v>165</v>
      </c>
      <c r="I42" s="6" t="s">
        <v>376</v>
      </c>
    </row>
    <row r="43" spans="1:15" ht="40">
      <c r="A43" s="13"/>
      <c r="B43" s="51"/>
      <c r="H43" s="6"/>
      <c r="I43" s="47" t="s">
        <v>166</v>
      </c>
    </row>
    <row r="44" spans="1:15" ht="20">
      <c r="J44" s="2">
        <v>1</v>
      </c>
      <c r="K44" s="6" t="s">
        <v>7</v>
      </c>
    </row>
    <row r="45" spans="1:15" ht="20">
      <c r="J45" s="2">
        <v>2</v>
      </c>
      <c r="K45" s="6" t="s">
        <v>8</v>
      </c>
    </row>
    <row r="46" spans="1:15" ht="20">
      <c r="J46" s="2">
        <v>3</v>
      </c>
      <c r="K46" s="6" t="s">
        <v>9</v>
      </c>
    </row>
    <row r="47" spans="1:15" ht="20">
      <c r="J47" s="2">
        <v>4</v>
      </c>
      <c r="K47" s="6" t="s">
        <v>10</v>
      </c>
    </row>
    <row r="48" spans="1:15" ht="20">
      <c r="J48" s="2">
        <v>5</v>
      </c>
      <c r="K48" s="6" t="s">
        <v>11</v>
      </c>
    </row>
    <row r="49" spans="1:15">
      <c r="A49" s="7"/>
      <c r="B49" s="50"/>
      <c r="C49" s="8"/>
      <c r="D49" s="8" t="s">
        <v>76</v>
      </c>
      <c r="E49" s="7"/>
      <c r="F49" s="7"/>
      <c r="G49" s="7"/>
      <c r="H49" s="9"/>
      <c r="I49" s="10"/>
      <c r="J49" s="9"/>
      <c r="K49" s="10"/>
      <c r="L49" s="7"/>
      <c r="M49" s="7"/>
      <c r="N49" s="7"/>
      <c r="O49" s="10"/>
    </row>
    <row r="50" spans="1:15" ht="39.75" customHeight="1">
      <c r="A50" s="175" t="s">
        <v>431</v>
      </c>
      <c r="B50" s="51" t="str">
        <f>'(2-1)代理店様・CL様 記入必須'!$O$66</f>
        <v>×</v>
      </c>
      <c r="C50" s="4" t="s">
        <v>97</v>
      </c>
      <c r="F50" s="1" t="s">
        <v>92</v>
      </c>
      <c r="G50" s="1" t="s">
        <v>370</v>
      </c>
      <c r="H50" s="6" t="s">
        <v>165</v>
      </c>
      <c r="I50" s="6" t="s">
        <v>377</v>
      </c>
    </row>
    <row r="51" spans="1:15" ht="40">
      <c r="A51" s="13"/>
      <c r="B51" s="51"/>
      <c r="H51" s="6"/>
      <c r="I51" s="47" t="s">
        <v>166</v>
      </c>
    </row>
    <row r="52" spans="1:15" ht="20">
      <c r="J52" s="2">
        <v>1</v>
      </c>
      <c r="K52" s="6" t="s">
        <v>64</v>
      </c>
    </row>
    <row r="53" spans="1:15" ht="20">
      <c r="J53" s="2">
        <v>2</v>
      </c>
      <c r="K53" s="6" t="s">
        <v>65</v>
      </c>
    </row>
    <row r="54" spans="1:15" ht="20">
      <c r="J54" s="2">
        <v>3</v>
      </c>
      <c r="K54" s="6" t="s">
        <v>9</v>
      </c>
    </row>
    <row r="55" spans="1:15" ht="20">
      <c r="J55" s="2">
        <v>4</v>
      </c>
      <c r="K55" s="6" t="s">
        <v>66</v>
      </c>
    </row>
    <row r="56" spans="1:15" ht="20">
      <c r="J56" s="2">
        <v>5</v>
      </c>
      <c r="K56" s="6" t="s">
        <v>67</v>
      </c>
    </row>
    <row r="57" spans="1:15">
      <c r="A57" s="7"/>
      <c r="B57" s="50"/>
      <c r="C57" s="8"/>
      <c r="D57" s="8" t="s">
        <v>76</v>
      </c>
      <c r="E57" s="7"/>
      <c r="F57" s="7"/>
      <c r="G57" s="7"/>
      <c r="H57" s="9"/>
      <c r="I57" s="10"/>
      <c r="J57" s="9"/>
      <c r="K57" s="10"/>
      <c r="L57" s="7"/>
      <c r="M57" s="7"/>
      <c r="N57" s="7"/>
      <c r="O57" s="10"/>
    </row>
    <row r="58" spans="1:15" ht="58.75" customHeight="1">
      <c r="A58" s="1" t="s">
        <v>74</v>
      </c>
      <c r="B58" s="49" t="str">
        <f>'(2-1)代理店様・CL様 記入必須'!$O$67</f>
        <v>×</v>
      </c>
      <c r="C58" s="4" t="s">
        <v>98</v>
      </c>
      <c r="F58" s="1" t="s">
        <v>92</v>
      </c>
      <c r="G58" s="1" t="s">
        <v>370</v>
      </c>
      <c r="H58" s="6" t="s">
        <v>164</v>
      </c>
      <c r="I58" s="6" t="s">
        <v>378</v>
      </c>
    </row>
    <row r="59" spans="1:15" ht="40">
      <c r="H59" s="6"/>
      <c r="I59" s="47" t="s">
        <v>166</v>
      </c>
    </row>
    <row r="60" spans="1:15" ht="20">
      <c r="J60" s="2">
        <v>1</v>
      </c>
      <c r="K60" s="6" t="s">
        <v>68</v>
      </c>
    </row>
    <row r="61" spans="1:15" ht="20">
      <c r="J61" s="2">
        <v>2</v>
      </c>
      <c r="K61" s="6" t="s">
        <v>69</v>
      </c>
    </row>
    <row r="62" spans="1:15" ht="20">
      <c r="J62" s="2">
        <v>3</v>
      </c>
      <c r="K62" s="6" t="s">
        <v>9</v>
      </c>
    </row>
    <row r="63" spans="1:15" ht="20">
      <c r="J63" s="2">
        <v>4</v>
      </c>
      <c r="K63" s="6" t="s">
        <v>70</v>
      </c>
    </row>
    <row r="64" spans="1:15" ht="20">
      <c r="J64" s="2">
        <v>5</v>
      </c>
      <c r="K64" s="6" t="s">
        <v>71</v>
      </c>
    </row>
    <row r="65" spans="1:15">
      <c r="A65" s="7"/>
      <c r="B65" s="50"/>
      <c r="C65" s="8"/>
      <c r="D65" s="8" t="s">
        <v>76</v>
      </c>
      <c r="E65" s="7"/>
      <c r="F65" s="7"/>
      <c r="G65" s="7"/>
      <c r="H65" s="9"/>
      <c r="I65" s="10"/>
      <c r="J65" s="9"/>
      <c r="K65" s="10"/>
      <c r="L65" s="7"/>
      <c r="M65" s="7"/>
      <c r="N65" s="7"/>
      <c r="O65" s="10"/>
    </row>
    <row r="66" spans="1:15" ht="65.25" customHeight="1">
      <c r="A66" s="175" t="s">
        <v>80</v>
      </c>
      <c r="B66" s="49" t="str">
        <f>'(2-1)代理店様・CL様 記入必須'!$O$68</f>
        <v>○</v>
      </c>
      <c r="C66" s="4" t="s">
        <v>99</v>
      </c>
      <c r="F66" s="1" t="s">
        <v>92</v>
      </c>
      <c r="G66" s="1" t="s">
        <v>370</v>
      </c>
      <c r="H66" s="6" t="s">
        <v>164</v>
      </c>
      <c r="I66" s="6" t="s">
        <v>379</v>
      </c>
      <c r="O66" s="48" t="s">
        <v>190</v>
      </c>
    </row>
    <row r="67" spans="1:15" ht="40">
      <c r="I67" s="47" t="s">
        <v>166</v>
      </c>
    </row>
    <row r="68" spans="1:15" ht="20">
      <c r="J68" s="2">
        <v>1</v>
      </c>
      <c r="K68" s="6" t="s">
        <v>93</v>
      </c>
    </row>
    <row r="69" spans="1:15" ht="20">
      <c r="J69" s="2">
        <v>2</v>
      </c>
      <c r="K69" s="6" t="s">
        <v>94</v>
      </c>
    </row>
    <row r="70" spans="1:15" ht="20">
      <c r="J70" s="2">
        <v>3</v>
      </c>
      <c r="K70" s="6" t="s">
        <v>9</v>
      </c>
    </row>
    <row r="71" spans="1:15" ht="20">
      <c r="J71" s="2">
        <v>4</v>
      </c>
      <c r="K71" s="6" t="s">
        <v>95</v>
      </c>
    </row>
    <row r="72" spans="1:15" ht="20">
      <c r="J72" s="2">
        <v>5</v>
      </c>
      <c r="K72" s="6" t="s">
        <v>96</v>
      </c>
    </row>
    <row r="73" spans="1:15">
      <c r="A73" s="7"/>
      <c r="B73" s="50"/>
      <c r="C73" s="8"/>
      <c r="D73" s="8" t="s">
        <v>76</v>
      </c>
      <c r="E73" s="7"/>
      <c r="F73" s="7"/>
      <c r="G73" s="7"/>
      <c r="H73" s="9"/>
      <c r="I73" s="10"/>
      <c r="J73" s="9"/>
      <c r="K73" s="10"/>
      <c r="L73" s="7"/>
      <c r="M73" s="7"/>
      <c r="N73" s="7"/>
      <c r="O73" s="10"/>
    </row>
    <row r="74" spans="1:15" ht="60">
      <c r="A74" s="1" t="s">
        <v>74</v>
      </c>
      <c r="B74" s="49" t="str">
        <f>'(2-1)代理店様・CL様 記入必須'!$O$69</f>
        <v>×</v>
      </c>
      <c r="C74" s="4" t="s">
        <v>103</v>
      </c>
      <c r="F74" s="1" t="s">
        <v>92</v>
      </c>
      <c r="G74" s="1" t="s">
        <v>370</v>
      </c>
      <c r="H74" s="6" t="s">
        <v>164</v>
      </c>
      <c r="I74" s="6" t="s">
        <v>380</v>
      </c>
    </row>
    <row r="75" spans="1:15" ht="40">
      <c r="H75" s="6"/>
      <c r="I75" s="47" t="s">
        <v>166</v>
      </c>
    </row>
    <row r="76" spans="1:15" ht="20">
      <c r="J76" s="2">
        <v>1</v>
      </c>
      <c r="K76" s="6" t="s">
        <v>50</v>
      </c>
    </row>
    <row r="77" spans="1:15" ht="20">
      <c r="J77" s="2">
        <v>2</v>
      </c>
      <c r="K77" s="6" t="s">
        <v>51</v>
      </c>
    </row>
    <row r="78" spans="1:15" ht="20">
      <c r="J78" s="2">
        <v>3</v>
      </c>
      <c r="K78" s="6" t="s">
        <v>9</v>
      </c>
    </row>
    <row r="79" spans="1:15" ht="20">
      <c r="J79" s="2">
        <v>4</v>
      </c>
      <c r="K79" s="6" t="s">
        <v>161</v>
      </c>
    </row>
    <row r="80" spans="1:15" ht="20">
      <c r="J80" s="2">
        <v>5</v>
      </c>
      <c r="K80" s="6" t="s">
        <v>162</v>
      </c>
    </row>
    <row r="81" spans="1:15">
      <c r="A81" s="7"/>
      <c r="B81" s="50"/>
      <c r="C81" s="8"/>
      <c r="D81" s="8" t="s">
        <v>76</v>
      </c>
      <c r="E81" s="7"/>
      <c r="F81" s="7"/>
      <c r="G81" s="7"/>
      <c r="H81" s="9"/>
      <c r="I81" s="10"/>
      <c r="J81" s="9"/>
      <c r="K81" s="10"/>
      <c r="L81" s="7"/>
      <c r="M81" s="7"/>
      <c r="N81" s="7"/>
      <c r="O81" s="10"/>
    </row>
    <row r="82" spans="1:15" ht="41" thickBot="1">
      <c r="A82" s="175" t="s">
        <v>80</v>
      </c>
      <c r="B82" s="49" t="str">
        <f>'(2-1)代理店様・CL様 記入必須'!$O$70</f>
        <v>○</v>
      </c>
      <c r="C82" s="4" t="s">
        <v>101</v>
      </c>
      <c r="E82" s="1" t="s">
        <v>188</v>
      </c>
      <c r="F82" s="1" t="s">
        <v>381</v>
      </c>
      <c r="G82" s="1" t="s">
        <v>101</v>
      </c>
      <c r="H82" s="6" t="s">
        <v>444</v>
      </c>
      <c r="I82" s="16" t="s">
        <v>445</v>
      </c>
    </row>
    <row r="83" spans="1:15" ht="21" thickBot="1">
      <c r="A83" s="175"/>
      <c r="H83" s="6"/>
      <c r="I83" s="177" t="s">
        <v>443</v>
      </c>
    </row>
    <row r="84" spans="1:15">
      <c r="I84" s="5"/>
      <c r="K84" s="15"/>
    </row>
    <row r="85" spans="1:15">
      <c r="A85" s="7"/>
      <c r="B85" s="50"/>
      <c r="C85" s="8"/>
      <c r="D85" s="8" t="s">
        <v>76</v>
      </c>
      <c r="E85" s="7"/>
      <c r="F85" s="7"/>
      <c r="G85" s="7"/>
      <c r="H85" s="9"/>
      <c r="I85" s="10"/>
      <c r="J85" s="9"/>
      <c r="K85" s="10"/>
      <c r="L85" s="7"/>
      <c r="M85" s="7"/>
      <c r="N85" s="7"/>
      <c r="O85" s="10"/>
    </row>
    <row r="86" spans="1:15" ht="40">
      <c r="A86" s="175" t="s">
        <v>80</v>
      </c>
      <c r="B86" s="49" t="str">
        <f>'(2-1)代理店様・CL様 記入必須'!$O$70</f>
        <v>○</v>
      </c>
      <c r="C86" s="4" t="s">
        <v>148</v>
      </c>
      <c r="F86" s="1" t="s">
        <v>102</v>
      </c>
      <c r="G86" s="1" t="s">
        <v>370</v>
      </c>
      <c r="H86" s="6" t="s">
        <v>444</v>
      </c>
      <c r="I86" s="6" t="s">
        <v>446</v>
      </c>
    </row>
    <row r="87" spans="1:15" ht="60">
      <c r="I87" s="47" t="s">
        <v>468</v>
      </c>
    </row>
    <row r="88" spans="1:15" ht="73.25" customHeight="1">
      <c r="I88" s="6" t="s">
        <v>467</v>
      </c>
    </row>
    <row r="89" spans="1:15" ht="20" thickBot="1"/>
    <row r="90" spans="1:15" ht="21" thickBot="1">
      <c r="I90" s="177" t="s">
        <v>443</v>
      </c>
    </row>
    <row r="92" spans="1:15" ht="20">
      <c r="K92" s="20" t="s">
        <v>447</v>
      </c>
      <c r="O92" s="6" t="s">
        <v>138</v>
      </c>
    </row>
    <row r="93" spans="1:15" ht="20">
      <c r="J93" s="2">
        <v>1</v>
      </c>
      <c r="K93" s="6" t="s">
        <v>448</v>
      </c>
    </row>
    <row r="94" spans="1:15" ht="20">
      <c r="J94" s="2">
        <v>2</v>
      </c>
      <c r="K94" s="6" t="s">
        <v>449</v>
      </c>
    </row>
    <row r="95" spans="1:15" ht="20">
      <c r="J95" s="2">
        <v>3</v>
      </c>
      <c r="K95" s="6" t="s">
        <v>450</v>
      </c>
    </row>
    <row r="96" spans="1:15">
      <c r="A96" s="7"/>
      <c r="B96" s="50"/>
      <c r="C96" s="8"/>
      <c r="D96" s="8" t="s">
        <v>76</v>
      </c>
      <c r="E96" s="7"/>
      <c r="F96" s="7"/>
      <c r="G96" s="7"/>
      <c r="H96" s="9"/>
      <c r="I96" s="10"/>
      <c r="J96" s="9"/>
      <c r="K96" s="10"/>
      <c r="L96" s="7"/>
      <c r="M96" s="7"/>
      <c r="N96" s="7"/>
      <c r="O96" s="10"/>
    </row>
    <row r="97" spans="1:15" ht="40">
      <c r="A97" s="1" t="s">
        <v>74</v>
      </c>
      <c r="B97" s="49" t="str">
        <f>'(2-1)代理店様・CL様 記入必須'!$O$71</f>
        <v>×</v>
      </c>
      <c r="C97" s="4" t="s">
        <v>149</v>
      </c>
      <c r="F97" s="2" t="s">
        <v>179</v>
      </c>
      <c r="G97" s="1" t="s">
        <v>370</v>
      </c>
      <c r="H97" s="6" t="s">
        <v>451</v>
      </c>
      <c r="I97" s="6" t="s">
        <v>452</v>
      </c>
      <c r="O97" s="2"/>
    </row>
    <row r="98" spans="1:15" ht="20">
      <c r="F98" s="2"/>
      <c r="K98" s="20" t="s">
        <v>248</v>
      </c>
      <c r="L98" s="1" t="s">
        <v>371</v>
      </c>
      <c r="O98" s="2" t="s">
        <v>163</v>
      </c>
    </row>
    <row r="99" spans="1:15" ht="20">
      <c r="F99" s="2"/>
      <c r="J99" s="2">
        <v>1</v>
      </c>
      <c r="K99" s="6" t="s">
        <v>170</v>
      </c>
      <c r="L99" s="1" t="s">
        <v>371</v>
      </c>
      <c r="O99" s="2"/>
    </row>
    <row r="100" spans="1:15" ht="20">
      <c r="F100" s="2"/>
      <c r="J100" s="2">
        <v>2</v>
      </c>
      <c r="K100" s="6" t="s">
        <v>171</v>
      </c>
      <c r="L100" s="1" t="s">
        <v>371</v>
      </c>
      <c r="O100" s="2"/>
    </row>
    <row r="101" spans="1:15" ht="20">
      <c r="F101" s="2"/>
      <c r="J101" s="2">
        <v>3</v>
      </c>
      <c r="K101" s="6" t="s">
        <v>172</v>
      </c>
      <c r="L101" s="1" t="s">
        <v>371</v>
      </c>
      <c r="O101" s="2"/>
    </row>
    <row r="102" spans="1:15" ht="20">
      <c r="F102" s="2"/>
      <c r="J102" s="2">
        <v>4</v>
      </c>
      <c r="K102" s="6" t="s">
        <v>173</v>
      </c>
      <c r="L102" s="1" t="s">
        <v>371</v>
      </c>
      <c r="O102" s="2"/>
    </row>
    <row r="103" spans="1:15" ht="20">
      <c r="F103" s="2"/>
      <c r="J103" s="2">
        <v>5</v>
      </c>
      <c r="K103" s="6" t="s">
        <v>174</v>
      </c>
      <c r="L103" s="1" t="s">
        <v>371</v>
      </c>
      <c r="O103" s="2"/>
    </row>
    <row r="104" spans="1:15" ht="20">
      <c r="F104" s="2"/>
      <c r="K104" s="20" t="s">
        <v>249</v>
      </c>
      <c r="L104" s="1" t="s">
        <v>371</v>
      </c>
      <c r="O104" s="2" t="s">
        <v>163</v>
      </c>
    </row>
    <row r="105" spans="1:15" ht="20">
      <c r="F105" s="2"/>
      <c r="J105" s="2">
        <v>6</v>
      </c>
      <c r="K105" s="6" t="s">
        <v>251</v>
      </c>
      <c r="L105" s="1" t="s">
        <v>371</v>
      </c>
      <c r="O105" s="2"/>
    </row>
    <row r="106" spans="1:15" ht="20">
      <c r="F106" s="2"/>
      <c r="J106" s="2">
        <v>7</v>
      </c>
      <c r="K106" s="6" t="s">
        <v>252</v>
      </c>
      <c r="L106" s="1" t="s">
        <v>371</v>
      </c>
      <c r="O106" s="2" t="s">
        <v>383</v>
      </c>
    </row>
    <row r="107" spans="1:15" ht="20">
      <c r="F107" s="2"/>
      <c r="J107" s="2">
        <v>8</v>
      </c>
      <c r="K107" s="6" t="s">
        <v>253</v>
      </c>
      <c r="L107" s="1" t="s">
        <v>371</v>
      </c>
      <c r="O107" s="2" t="s">
        <v>384</v>
      </c>
    </row>
    <row r="108" spans="1:15" ht="40">
      <c r="F108" s="2"/>
      <c r="J108" s="2">
        <v>9</v>
      </c>
      <c r="K108" s="6" t="s">
        <v>388</v>
      </c>
      <c r="L108" s="1" t="s">
        <v>371</v>
      </c>
      <c r="O108" s="2"/>
    </row>
    <row r="109" spans="1:15" ht="40">
      <c r="F109" s="2"/>
      <c r="J109" s="2">
        <v>10</v>
      </c>
      <c r="K109" s="6" t="s">
        <v>254</v>
      </c>
      <c r="L109" s="1" t="s">
        <v>371</v>
      </c>
      <c r="O109" s="2"/>
    </row>
    <row r="110" spans="1:15" ht="40">
      <c r="F110" s="2"/>
      <c r="J110" s="2">
        <v>11</v>
      </c>
      <c r="K110" s="6" t="s">
        <v>255</v>
      </c>
      <c r="L110" s="1" t="s">
        <v>371</v>
      </c>
      <c r="O110" s="2"/>
    </row>
    <row r="111" spans="1:15" ht="20">
      <c r="F111" s="2"/>
      <c r="K111" s="20" t="s">
        <v>250</v>
      </c>
      <c r="O111" s="2" t="s">
        <v>163</v>
      </c>
    </row>
    <row r="112" spans="1:15" ht="20">
      <c r="F112" s="2"/>
      <c r="J112" s="2">
        <v>12</v>
      </c>
      <c r="K112" s="6" t="s">
        <v>49</v>
      </c>
      <c r="N112" s="1" t="s">
        <v>371</v>
      </c>
      <c r="O112" s="2"/>
    </row>
    <row r="113" spans="1:15" s="91" customFormat="1">
      <c r="A113" s="37" t="s">
        <v>32</v>
      </c>
      <c r="B113" s="92"/>
      <c r="C113" s="90"/>
      <c r="D113" s="90"/>
      <c r="E113" s="90"/>
      <c r="F113" s="90"/>
      <c r="G113" s="93"/>
      <c r="H113" s="90"/>
      <c r="I113" s="90"/>
      <c r="J113" s="90"/>
      <c r="K113" s="90"/>
      <c r="L113" s="94"/>
      <c r="M113" s="94"/>
      <c r="N113" s="94"/>
      <c r="O113" s="90"/>
    </row>
  </sheetData>
  <autoFilter ref="A2:O112" xr:uid="{00000000-0009-0000-0000-000003000000}"/>
  <customSheetViews>
    <customSheetView guid="{6F6D0566-7B4E-4874-BCDD-39709E95193A}" scale="60" showPageBreaks="1" showAutoFilter="1" view="pageBreakPreview">
      <pane ySplit="1" topLeftCell="A2" activePane="bottomLeft" state="frozen"/>
      <selection pane="bottomLeft"/>
      <pageMargins left="0.7" right="0.7" top="0.75" bottom="0.75" header="0.3" footer="0.3"/>
      <pageSetup paperSize="9" orientation="landscape" r:id="rId1"/>
      <autoFilter ref="A1:O187" xr:uid="{C0AAAF0D-F9BC-0842-862E-5E3DDEE1C895}"/>
    </customSheetView>
    <customSheetView guid="{9936D682-B6CC-4F54-8759-ECCBC5D1934B}" scale="85" showAutoFilter="1">
      <pane ySplit="1" topLeftCell="A2" activePane="bottomLeft" state="frozen"/>
      <selection pane="bottomLeft" activeCell="A2" sqref="A2"/>
      <pageMargins left="0.7" right="0.7" top="0.75" bottom="0.75" header="0.3" footer="0.3"/>
      <pageSetup paperSize="9" orientation="portrait" r:id="rId2"/>
      <autoFilter ref="A1:O187" xr:uid="{63E1B47B-EDBE-2444-9616-8492CCEEFEEA}"/>
    </customSheetView>
    <customSheetView guid="{8AEE2283-5F9E-4D49-9CEC-3CA3AD06F9E5}" scale="85" showPageBreaks="1" showAutoFilter="1">
      <pane ySplit="1" topLeftCell="A2" activePane="bottomLeft" state="frozen"/>
      <selection pane="bottomLeft" activeCell="A2" sqref="A2"/>
      <pageMargins left="0.7" right="0.7" top="0.75" bottom="0.75" header="0.3" footer="0.3"/>
      <pageSetup paperSize="9" orientation="portrait" r:id="rId3"/>
      <autoFilter ref="A1:O187" xr:uid="{A9839984-D83B-1747-BE47-E0FCA6D1E8C5}"/>
    </customSheetView>
  </customSheetViews>
  <mergeCells count="1">
    <mergeCell ref="O35:O38"/>
  </mergeCells>
  <phoneticPr fontId="5"/>
  <conditionalFormatting sqref="D3:O15">
    <cfRule type="expression" dxfId="8" priority="15">
      <formula>$B$3="×"</formula>
    </cfRule>
  </conditionalFormatting>
  <conditionalFormatting sqref="D17:O29">
    <cfRule type="expression" dxfId="7" priority="14">
      <formula>$B$17="×"</formula>
    </cfRule>
  </conditionalFormatting>
  <conditionalFormatting sqref="D42:O48">
    <cfRule type="expression" dxfId="6" priority="13">
      <formula>$B$42="×"</formula>
    </cfRule>
  </conditionalFormatting>
  <conditionalFormatting sqref="D50:O56">
    <cfRule type="expression" dxfId="5" priority="12">
      <formula>$B$50="×"</formula>
    </cfRule>
  </conditionalFormatting>
  <conditionalFormatting sqref="D58:O64">
    <cfRule type="expression" dxfId="4" priority="11">
      <formula>$B$58="×"</formula>
    </cfRule>
  </conditionalFormatting>
  <conditionalFormatting sqref="D74:O80">
    <cfRule type="expression" dxfId="3" priority="9">
      <formula>$B$74="×"</formula>
    </cfRule>
  </conditionalFormatting>
  <conditionalFormatting sqref="D97:O112">
    <cfRule type="expression" dxfId="2" priority="8">
      <formula>$B$97="×"</formula>
    </cfRule>
  </conditionalFormatting>
  <pageMargins left="0.23622047244094491" right="0.23622047244094491" top="0.74803149606299213" bottom="0.74803149606299213" header="0.31496062992125984" footer="0.31496062992125984"/>
  <pageSetup paperSize="9" scale="61" fitToHeight="8" orientation="landscape" r:id="rId4"/>
  <headerFooter>
    <oddHeader>&amp;C&amp;F&amp;A</oddHeader>
    <oddFooter>&amp;P ページ</oddFooter>
  </headerFooter>
  <rowBreaks count="2" manualBreakCount="2">
    <brk id="30" max="14" man="1"/>
    <brk id="6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T19"/>
  <sheetViews>
    <sheetView showGridLines="0" zoomScaleNormal="100" workbookViewId="0">
      <pane ySplit="1" topLeftCell="A2" activePane="bottomLeft" state="frozen"/>
      <selection pane="bottomLeft" activeCell="A2" sqref="A2"/>
    </sheetView>
  </sheetViews>
  <sheetFormatPr baseColWidth="10" defaultColWidth="8.85546875" defaultRowHeight="19"/>
  <cols>
    <col min="1" max="2" width="5.28515625" style="22" customWidth="1"/>
    <col min="3" max="3" width="28.140625" style="22" bestFit="1" customWidth="1"/>
    <col min="4" max="4" width="7.140625" style="53" bestFit="1" customWidth="1"/>
    <col min="5" max="5" width="83" style="22" customWidth="1"/>
    <col min="6" max="6" width="12.85546875" style="22" bestFit="1" customWidth="1"/>
    <col min="7" max="7" width="4.85546875" style="22" bestFit="1" customWidth="1"/>
    <col min="8" max="8" width="4.85546875" style="22" customWidth="1"/>
    <col min="9" max="10" width="8.140625" style="22" bestFit="1" customWidth="1"/>
    <col min="11" max="11" width="11.140625" style="22" customWidth="1"/>
    <col min="12" max="12" width="6.140625" style="22" bestFit="1" customWidth="1"/>
    <col min="13" max="13" width="11.140625" style="22" customWidth="1"/>
    <col min="14" max="14" width="6.140625" style="22" bestFit="1" customWidth="1"/>
    <col min="15" max="15" width="1.5703125" style="22" customWidth="1"/>
    <col min="16" max="16" width="12.140625" style="22" bestFit="1" customWidth="1"/>
    <col min="17" max="16384" width="8.85546875" style="22"/>
  </cols>
  <sheetData>
    <row r="1" spans="1:20" ht="26">
      <c r="A1" s="43" t="s">
        <v>395</v>
      </c>
      <c r="B1" s="43"/>
      <c r="C1" s="89" t="s">
        <v>396</v>
      </c>
      <c r="D1" s="89"/>
      <c r="E1" s="46"/>
      <c r="F1" s="21"/>
      <c r="G1" s="45"/>
      <c r="H1" s="21"/>
      <c r="I1" s="21"/>
      <c r="J1" s="21"/>
      <c r="K1" s="45"/>
      <c r="L1" s="45"/>
      <c r="M1" s="21"/>
      <c r="N1" s="21"/>
    </row>
    <row r="2" spans="1:20" ht="9" customHeight="1">
      <c r="D2" s="22"/>
    </row>
    <row r="3" spans="1:20" ht="20">
      <c r="B3" s="178" t="str">
        <f>IF('(2-1)代理店様・CL様 記入必須'!$D$30=プルダウン!$E$3,"prefectureの条件を追加してください","")</f>
        <v/>
      </c>
    </row>
    <row r="4" spans="1:20" ht="20" thickBot="1">
      <c r="E4" s="23" t="s">
        <v>256</v>
      </c>
      <c r="F4" s="22" t="s">
        <v>160</v>
      </c>
      <c r="G4" s="22" t="str">
        <f>IF('(2-1)代理店様・CL様 記入必須'!$D$30=プルダウン!$E$3,"prefecture指定あり 条件追加","")</f>
        <v/>
      </c>
    </row>
    <row r="5" spans="1:20" ht="20" thickBot="1">
      <c r="B5" s="198" t="s">
        <v>389</v>
      </c>
      <c r="C5" s="198" t="s">
        <v>152</v>
      </c>
      <c r="D5" s="199" t="s">
        <v>153</v>
      </c>
      <c r="E5" s="198" t="s">
        <v>154</v>
      </c>
      <c r="F5" s="198" t="s">
        <v>158</v>
      </c>
      <c r="G5" s="198" t="s">
        <v>127</v>
      </c>
      <c r="H5" s="198"/>
      <c r="I5" s="198" t="s">
        <v>156</v>
      </c>
      <c r="J5" s="198" t="s">
        <v>157</v>
      </c>
      <c r="K5" s="202" t="s">
        <v>180</v>
      </c>
      <c r="L5" s="202"/>
      <c r="M5" s="202"/>
      <c r="N5" s="203"/>
      <c r="Q5" s="54" t="s">
        <v>181</v>
      </c>
      <c r="R5" s="55"/>
      <c r="S5" s="55"/>
      <c r="T5" s="56"/>
    </row>
    <row r="6" spans="1:20" ht="20" thickBot="1">
      <c r="B6" s="198"/>
      <c r="C6" s="198"/>
      <c r="D6" s="199"/>
      <c r="E6" s="198"/>
      <c r="F6" s="198"/>
      <c r="G6" s="198"/>
      <c r="H6" s="198"/>
      <c r="I6" s="198"/>
      <c r="J6" s="198"/>
      <c r="K6" s="204" t="s">
        <v>455</v>
      </c>
      <c r="L6" s="203"/>
      <c r="M6" s="200" t="s">
        <v>456</v>
      </c>
      <c r="N6" s="201"/>
      <c r="Q6" s="57" t="s">
        <v>127</v>
      </c>
      <c r="R6" s="58"/>
      <c r="S6" s="59" t="s">
        <v>156</v>
      </c>
      <c r="T6" s="60" t="s">
        <v>157</v>
      </c>
    </row>
    <row r="7" spans="1:20" ht="27" customHeight="1" thickBot="1">
      <c r="B7" s="176"/>
      <c r="C7" s="181" t="s">
        <v>155</v>
      </c>
      <c r="D7" s="182">
        <f>SUM(D8:D19)</f>
        <v>1800</v>
      </c>
      <c r="E7" s="181"/>
      <c r="F7" s="176"/>
      <c r="G7" s="67"/>
      <c r="H7" s="67"/>
      <c r="I7" s="67"/>
      <c r="J7" s="67"/>
      <c r="K7" s="67"/>
      <c r="L7" s="67"/>
      <c r="M7" s="67"/>
      <c r="N7" s="68"/>
      <c r="Q7" s="69" t="s">
        <v>182</v>
      </c>
      <c r="R7" s="49" t="s">
        <v>183</v>
      </c>
      <c r="S7" s="49" t="s">
        <v>184</v>
      </c>
      <c r="T7" s="70" t="s">
        <v>185</v>
      </c>
    </row>
    <row r="8" spans="1:20">
      <c r="B8" s="65">
        <v>1</v>
      </c>
      <c r="C8" s="68" t="str">
        <f>F8&amp;H8&amp;" "&amp;I8&amp;"-"&amp;J8&amp;"歳"</f>
        <v>【記事接触】男性 15-29歳</v>
      </c>
      <c r="D8" s="66">
        <v>250</v>
      </c>
      <c r="E8" s="65" t="str">
        <f t="shared" ref="E8:E13" si="0">"((sex="&amp;G8&amp; " and age="&amp;I8&amp;"-"&amp;J8&amp;") and (mid_list"&amp;K8&amp;"="&amp;L8&amp;" and mid_list"&amp;M8&amp;"="&amp;N8&amp;"))"</f>
        <v>((sex=1 and age=15-29) and (mid_list●●●●=1 and mid_list◆◆◆◆=1))</v>
      </c>
      <c r="F8" s="64" t="s">
        <v>453</v>
      </c>
      <c r="G8" s="67">
        <v>1</v>
      </c>
      <c r="H8" s="67" t="s">
        <v>128</v>
      </c>
      <c r="I8" s="67">
        <v>15</v>
      </c>
      <c r="J8" s="67">
        <v>29</v>
      </c>
      <c r="K8" s="67" t="s">
        <v>433</v>
      </c>
      <c r="L8" s="67">
        <v>1</v>
      </c>
      <c r="M8" s="67" t="s">
        <v>432</v>
      </c>
      <c r="N8" s="68">
        <v>1</v>
      </c>
      <c r="P8" s="64" t="str">
        <f t="shared" ref="P8:P13" si="1">H8&amp;" "&amp;I8&amp;"-"&amp;J8&amp;"歳"</f>
        <v>男性 15-29歳</v>
      </c>
      <c r="Q8" s="80" t="str">
        <f t="shared" ref="Q8:T13" si="2">IF(G8=G14,"○","×")</f>
        <v>○</v>
      </c>
      <c r="R8" s="81" t="str">
        <f t="shared" si="2"/>
        <v>○</v>
      </c>
      <c r="S8" s="81" t="str">
        <f t="shared" si="2"/>
        <v>○</v>
      </c>
      <c r="T8" s="82" t="str">
        <f t="shared" si="2"/>
        <v>○</v>
      </c>
    </row>
    <row r="9" spans="1:20">
      <c r="B9" s="72">
        <v>2</v>
      </c>
      <c r="C9" s="74" t="str">
        <f t="shared" ref="C9:C19" si="3">F9&amp;H9&amp;" "&amp;I9&amp;"-"&amp;J9&amp;"歳"</f>
        <v>【記事接触】男性 30-49歳</v>
      </c>
      <c r="D9" s="73">
        <v>250</v>
      </c>
      <c r="E9" s="72" t="str">
        <f t="shared" si="0"/>
        <v>((sex=1 and age=30-49) and (mid_list●●●●=1 and mid_list◆◆◆◆=1))</v>
      </c>
      <c r="F9" s="71" t="s">
        <v>453</v>
      </c>
      <c r="G9" s="22">
        <v>1</v>
      </c>
      <c r="H9" s="22" t="s">
        <v>128</v>
      </c>
      <c r="I9" s="22">
        <v>30</v>
      </c>
      <c r="J9" s="22">
        <v>49</v>
      </c>
      <c r="K9" s="22" t="s">
        <v>433</v>
      </c>
      <c r="L9" s="22">
        <v>1</v>
      </c>
      <c r="M9" s="22" t="s">
        <v>432</v>
      </c>
      <c r="N9" s="74">
        <v>1</v>
      </c>
      <c r="P9" s="71" t="str">
        <f t="shared" si="1"/>
        <v>男性 30-49歳</v>
      </c>
      <c r="Q9" s="69" t="str">
        <f t="shared" si="2"/>
        <v>○</v>
      </c>
      <c r="R9" s="49" t="str">
        <f t="shared" si="2"/>
        <v>○</v>
      </c>
      <c r="S9" s="49" t="str">
        <f t="shared" si="2"/>
        <v>○</v>
      </c>
      <c r="T9" s="70" t="str">
        <f t="shared" si="2"/>
        <v>○</v>
      </c>
    </row>
    <row r="10" spans="1:20">
      <c r="B10" s="72">
        <v>3</v>
      </c>
      <c r="C10" s="74" t="str">
        <f t="shared" si="3"/>
        <v>【記事接触】男性 50-69歳</v>
      </c>
      <c r="D10" s="73">
        <v>250</v>
      </c>
      <c r="E10" s="72" t="str">
        <f t="shared" si="0"/>
        <v>((sex=1 and age=50-69) and (mid_list●●●●=1 and mid_list◆◆◆◆=1))</v>
      </c>
      <c r="F10" s="71" t="s">
        <v>453</v>
      </c>
      <c r="G10" s="22">
        <v>1</v>
      </c>
      <c r="H10" s="22" t="s">
        <v>128</v>
      </c>
      <c r="I10" s="22">
        <v>50</v>
      </c>
      <c r="J10" s="22">
        <v>69</v>
      </c>
      <c r="K10" s="22" t="s">
        <v>433</v>
      </c>
      <c r="L10" s="22">
        <v>1</v>
      </c>
      <c r="M10" s="22" t="s">
        <v>432</v>
      </c>
      <c r="N10" s="74">
        <v>1</v>
      </c>
      <c r="P10" s="71" t="str">
        <f t="shared" si="1"/>
        <v>男性 50-69歳</v>
      </c>
      <c r="Q10" s="69" t="str">
        <f t="shared" si="2"/>
        <v>○</v>
      </c>
      <c r="R10" s="49" t="str">
        <f t="shared" si="2"/>
        <v>○</v>
      </c>
      <c r="S10" s="49" t="str">
        <f t="shared" si="2"/>
        <v>○</v>
      </c>
      <c r="T10" s="70" t="str">
        <f t="shared" si="2"/>
        <v>○</v>
      </c>
    </row>
    <row r="11" spans="1:20">
      <c r="B11" s="72">
        <v>4</v>
      </c>
      <c r="C11" s="74" t="str">
        <f t="shared" si="3"/>
        <v>【記事接触】女性 15-29歳</v>
      </c>
      <c r="D11" s="73">
        <v>250</v>
      </c>
      <c r="E11" s="72" t="str">
        <f t="shared" si="0"/>
        <v>((sex=2 and age=15-29) and (mid_list●●●●=1 and mid_list◆◆◆◆=1))</v>
      </c>
      <c r="F11" s="71" t="s">
        <v>453</v>
      </c>
      <c r="G11" s="22">
        <v>2</v>
      </c>
      <c r="H11" s="22" t="s">
        <v>129</v>
      </c>
      <c r="I11" s="22">
        <v>15</v>
      </c>
      <c r="J11" s="22">
        <v>29</v>
      </c>
      <c r="K11" s="22" t="s">
        <v>433</v>
      </c>
      <c r="L11" s="22">
        <v>1</v>
      </c>
      <c r="M11" s="22" t="s">
        <v>432</v>
      </c>
      <c r="N11" s="74">
        <v>1</v>
      </c>
      <c r="P11" s="71" t="str">
        <f t="shared" si="1"/>
        <v>女性 15-29歳</v>
      </c>
      <c r="Q11" s="69" t="str">
        <f t="shared" si="2"/>
        <v>○</v>
      </c>
      <c r="R11" s="49" t="str">
        <f t="shared" si="2"/>
        <v>○</v>
      </c>
      <c r="S11" s="49" t="str">
        <f t="shared" si="2"/>
        <v>○</v>
      </c>
      <c r="T11" s="70" t="str">
        <f t="shared" si="2"/>
        <v>○</v>
      </c>
    </row>
    <row r="12" spans="1:20">
      <c r="B12" s="72">
        <v>5</v>
      </c>
      <c r="C12" s="74" t="str">
        <f t="shared" si="3"/>
        <v>【記事接触】女性 30-49歳</v>
      </c>
      <c r="D12" s="73">
        <v>250</v>
      </c>
      <c r="E12" s="72" t="str">
        <f t="shared" si="0"/>
        <v>((sex=2 and age=30-49) and (mid_list●●●●=1 and mid_list◆◆◆◆=1))</v>
      </c>
      <c r="F12" s="71" t="s">
        <v>453</v>
      </c>
      <c r="G12" s="22">
        <v>2</v>
      </c>
      <c r="H12" s="22" t="s">
        <v>129</v>
      </c>
      <c r="I12" s="22">
        <v>30</v>
      </c>
      <c r="J12" s="22">
        <v>49</v>
      </c>
      <c r="K12" s="22" t="s">
        <v>433</v>
      </c>
      <c r="L12" s="22">
        <v>1</v>
      </c>
      <c r="M12" s="22" t="s">
        <v>432</v>
      </c>
      <c r="N12" s="74">
        <v>1</v>
      </c>
      <c r="P12" s="71" t="str">
        <f t="shared" si="1"/>
        <v>女性 30-49歳</v>
      </c>
      <c r="Q12" s="69" t="str">
        <f t="shared" si="2"/>
        <v>○</v>
      </c>
      <c r="R12" s="49" t="str">
        <f t="shared" si="2"/>
        <v>○</v>
      </c>
      <c r="S12" s="49" t="str">
        <f t="shared" si="2"/>
        <v>○</v>
      </c>
      <c r="T12" s="70" t="str">
        <f t="shared" si="2"/>
        <v>○</v>
      </c>
    </row>
    <row r="13" spans="1:20" ht="20" thickBot="1">
      <c r="B13" s="76">
        <v>6</v>
      </c>
      <c r="C13" s="79" t="str">
        <f t="shared" si="3"/>
        <v>【記事接触】女性 50-69歳</v>
      </c>
      <c r="D13" s="77">
        <v>250</v>
      </c>
      <c r="E13" s="76" t="str">
        <f t="shared" si="0"/>
        <v>((sex=2 and age=50-69) and (mid_list●●●●=1 and mid_list◆◆◆◆=1))</v>
      </c>
      <c r="F13" s="75" t="s">
        <v>453</v>
      </c>
      <c r="G13" s="78">
        <v>2</v>
      </c>
      <c r="H13" s="78" t="s">
        <v>129</v>
      </c>
      <c r="I13" s="78">
        <v>50</v>
      </c>
      <c r="J13" s="78">
        <v>69</v>
      </c>
      <c r="K13" s="78" t="s">
        <v>433</v>
      </c>
      <c r="L13" s="78">
        <v>1</v>
      </c>
      <c r="M13" s="78" t="s">
        <v>432</v>
      </c>
      <c r="N13" s="79">
        <v>1</v>
      </c>
      <c r="P13" s="75" t="str">
        <f t="shared" si="1"/>
        <v>女性 50-69歳</v>
      </c>
      <c r="Q13" s="61" t="str">
        <f t="shared" si="2"/>
        <v>○</v>
      </c>
      <c r="R13" s="62" t="str">
        <f t="shared" si="2"/>
        <v>○</v>
      </c>
      <c r="S13" s="62" t="str">
        <f t="shared" si="2"/>
        <v>○</v>
      </c>
      <c r="T13" s="63" t="str">
        <f t="shared" si="2"/>
        <v>○</v>
      </c>
    </row>
    <row r="14" spans="1:20">
      <c r="B14" s="65">
        <v>7</v>
      </c>
      <c r="C14" s="68" t="str">
        <f t="shared" si="3"/>
        <v>【記事非接触】男性 15-29歳</v>
      </c>
      <c r="D14" s="66">
        <v>50</v>
      </c>
      <c r="E14" s="65" t="str">
        <f>"((sex="&amp;G14&amp; " and age="&amp;I14&amp;"-"&amp;J14&amp;") and (mid_list"&amp;K14&amp;"="&amp;L14&amp;" and mid_list"&amp;M14&amp;"="&amp;N14&amp;"))"</f>
        <v>((sex=1 and age=15-29) and (mid_list●●●●=2 and mid_list◆◆◆◆=1))</v>
      </c>
      <c r="F14" s="64" t="s">
        <v>454</v>
      </c>
      <c r="G14" s="67">
        <v>1</v>
      </c>
      <c r="H14" s="67" t="s">
        <v>128</v>
      </c>
      <c r="I14" s="67">
        <v>15</v>
      </c>
      <c r="J14" s="67">
        <v>29</v>
      </c>
      <c r="K14" s="67" t="s">
        <v>433</v>
      </c>
      <c r="L14" s="67">
        <v>2</v>
      </c>
      <c r="M14" s="67" t="s">
        <v>432</v>
      </c>
      <c r="N14" s="68">
        <v>1</v>
      </c>
    </row>
    <row r="15" spans="1:20">
      <c r="B15" s="72">
        <v>8</v>
      </c>
      <c r="C15" s="74" t="str">
        <f t="shared" si="3"/>
        <v>【記事非接触】男性 30-49歳</v>
      </c>
      <c r="D15" s="73">
        <v>50</v>
      </c>
      <c r="E15" s="72" t="str">
        <f t="shared" ref="E15:E19" si="4">"((sex="&amp;G15&amp; " and age="&amp;I15&amp;"-"&amp;J15&amp;") and (mid_list"&amp;K15&amp;"="&amp;L15&amp;" and mid_list"&amp;M15&amp;"="&amp;N15&amp;"))"</f>
        <v>((sex=1 and age=30-49) and (mid_list●●●●=2 and mid_list◆◆◆◆=1))</v>
      </c>
      <c r="F15" s="71" t="s">
        <v>454</v>
      </c>
      <c r="G15" s="22">
        <v>1</v>
      </c>
      <c r="H15" s="22" t="s">
        <v>128</v>
      </c>
      <c r="I15" s="22">
        <v>30</v>
      </c>
      <c r="J15" s="22">
        <v>49</v>
      </c>
      <c r="K15" s="22" t="s">
        <v>433</v>
      </c>
      <c r="L15" s="22">
        <v>2</v>
      </c>
      <c r="M15" s="22" t="s">
        <v>432</v>
      </c>
      <c r="N15" s="74">
        <v>1</v>
      </c>
    </row>
    <row r="16" spans="1:20">
      <c r="B16" s="72">
        <v>9</v>
      </c>
      <c r="C16" s="74" t="str">
        <f t="shared" si="3"/>
        <v>【記事非接触】男性 50-69歳</v>
      </c>
      <c r="D16" s="73">
        <v>50</v>
      </c>
      <c r="E16" s="72" t="str">
        <f t="shared" si="4"/>
        <v>((sex=1 and age=50-69) and (mid_list●●●●=2 and mid_list◆◆◆◆=1))</v>
      </c>
      <c r="F16" s="71" t="s">
        <v>454</v>
      </c>
      <c r="G16" s="22">
        <v>1</v>
      </c>
      <c r="H16" s="22" t="s">
        <v>128</v>
      </c>
      <c r="I16" s="22">
        <v>50</v>
      </c>
      <c r="J16" s="22">
        <v>69</v>
      </c>
      <c r="K16" s="22" t="s">
        <v>433</v>
      </c>
      <c r="L16" s="22">
        <v>2</v>
      </c>
      <c r="M16" s="22" t="s">
        <v>432</v>
      </c>
      <c r="N16" s="74">
        <v>1</v>
      </c>
    </row>
    <row r="17" spans="2:14">
      <c r="B17" s="72">
        <v>10</v>
      </c>
      <c r="C17" s="74" t="str">
        <f t="shared" si="3"/>
        <v>【記事非接触】女性 15-29歳</v>
      </c>
      <c r="D17" s="73">
        <v>50</v>
      </c>
      <c r="E17" s="72" t="str">
        <f t="shared" si="4"/>
        <v>((sex=2 and age=15-29) and (mid_list●●●●=2 and mid_list◆◆◆◆=1))</v>
      </c>
      <c r="F17" s="71" t="s">
        <v>454</v>
      </c>
      <c r="G17" s="22">
        <v>2</v>
      </c>
      <c r="H17" s="22" t="s">
        <v>129</v>
      </c>
      <c r="I17" s="22">
        <v>15</v>
      </c>
      <c r="J17" s="22">
        <v>29</v>
      </c>
      <c r="K17" s="22" t="s">
        <v>433</v>
      </c>
      <c r="L17" s="22">
        <v>2</v>
      </c>
      <c r="M17" s="22" t="s">
        <v>432</v>
      </c>
      <c r="N17" s="74">
        <v>1</v>
      </c>
    </row>
    <row r="18" spans="2:14">
      <c r="B18" s="72">
        <v>11</v>
      </c>
      <c r="C18" s="74" t="str">
        <f t="shared" si="3"/>
        <v>【記事非接触】女性 30-49歳</v>
      </c>
      <c r="D18" s="73">
        <v>50</v>
      </c>
      <c r="E18" s="72" t="str">
        <f t="shared" si="4"/>
        <v>((sex=2 and age=30-49) and (mid_list●●●●=2 and mid_list◆◆◆◆=1))</v>
      </c>
      <c r="F18" s="71" t="s">
        <v>454</v>
      </c>
      <c r="G18" s="22">
        <v>2</v>
      </c>
      <c r="H18" s="22" t="s">
        <v>129</v>
      </c>
      <c r="I18" s="22">
        <v>30</v>
      </c>
      <c r="J18" s="22">
        <v>49</v>
      </c>
      <c r="K18" s="22" t="s">
        <v>433</v>
      </c>
      <c r="L18" s="22">
        <v>2</v>
      </c>
      <c r="M18" s="22" t="s">
        <v>432</v>
      </c>
      <c r="N18" s="74">
        <v>1</v>
      </c>
    </row>
    <row r="19" spans="2:14" ht="20" thickBot="1">
      <c r="B19" s="76">
        <v>12</v>
      </c>
      <c r="C19" s="79" t="str">
        <f t="shared" si="3"/>
        <v>【記事非接触】女性 50-69歳</v>
      </c>
      <c r="D19" s="77">
        <v>50</v>
      </c>
      <c r="E19" s="76" t="str">
        <f t="shared" si="4"/>
        <v>((sex=2 and age=50-69) and (mid_list●●●●=2 and mid_list◆◆◆◆=1))</v>
      </c>
      <c r="F19" s="75" t="s">
        <v>454</v>
      </c>
      <c r="G19" s="78">
        <v>2</v>
      </c>
      <c r="H19" s="78" t="s">
        <v>129</v>
      </c>
      <c r="I19" s="78">
        <v>50</v>
      </c>
      <c r="J19" s="78">
        <v>69</v>
      </c>
      <c r="K19" s="78" t="s">
        <v>433</v>
      </c>
      <c r="L19" s="78">
        <v>2</v>
      </c>
      <c r="M19" s="78" t="s">
        <v>432</v>
      </c>
      <c r="N19" s="79">
        <v>1</v>
      </c>
    </row>
  </sheetData>
  <mergeCells count="11">
    <mergeCell ref="G5:H6"/>
    <mergeCell ref="M6:N6"/>
    <mergeCell ref="K5:N5"/>
    <mergeCell ref="I5:I6"/>
    <mergeCell ref="J5:J6"/>
    <mergeCell ref="K6:L6"/>
    <mergeCell ref="B5:B6"/>
    <mergeCell ref="C5:C6"/>
    <mergeCell ref="D5:D6"/>
    <mergeCell ref="E5:E6"/>
    <mergeCell ref="F5:F6"/>
  </mergeCells>
  <phoneticPr fontId="1"/>
  <conditionalFormatting sqref="G4">
    <cfRule type="expression" dxfId="1" priority="3">
      <formula>$G$4="prefecture指定あり 条件追加"</formula>
    </cfRule>
  </conditionalFormatting>
  <conditionalFormatting sqref="Q8:T13">
    <cfRule type="expression" dxfId="0" priority="5">
      <formula>Q8="×"</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18BFB-0AB5-4AEC-9DB7-9722FD29DE79}">
  <dimension ref="A1:K32"/>
  <sheetViews>
    <sheetView workbookViewId="0"/>
  </sheetViews>
  <sheetFormatPr baseColWidth="10" defaultColWidth="8.7109375" defaultRowHeight="19"/>
  <sheetData>
    <row r="1" spans="1:11" s="52" customFormat="1">
      <c r="A1" s="52" t="s">
        <v>416</v>
      </c>
      <c r="B1" s="52" t="s">
        <v>127</v>
      </c>
      <c r="C1" s="52" t="s">
        <v>156</v>
      </c>
      <c r="D1" s="52" t="s">
        <v>157</v>
      </c>
      <c r="E1" s="52" t="s">
        <v>265</v>
      </c>
      <c r="F1" s="52" t="s">
        <v>280</v>
      </c>
      <c r="G1" s="52" t="s">
        <v>338</v>
      </c>
      <c r="H1" s="52" t="s">
        <v>343</v>
      </c>
      <c r="I1" s="52" t="s">
        <v>344</v>
      </c>
      <c r="J1" s="52" t="s">
        <v>41</v>
      </c>
      <c r="K1" s="52" t="s">
        <v>42</v>
      </c>
    </row>
    <row r="2" spans="1:11">
      <c r="A2" t="s">
        <v>417</v>
      </c>
      <c r="B2" t="s">
        <v>147</v>
      </c>
      <c r="C2">
        <v>15</v>
      </c>
      <c r="D2">
        <v>19</v>
      </c>
      <c r="E2" t="s">
        <v>191</v>
      </c>
      <c r="G2" t="s">
        <v>339</v>
      </c>
      <c r="H2" t="s">
        <v>341</v>
      </c>
      <c r="I2">
        <v>1</v>
      </c>
      <c r="J2">
        <v>1</v>
      </c>
      <c r="K2" t="s">
        <v>44</v>
      </c>
    </row>
    <row r="3" spans="1:11">
      <c r="A3" t="s">
        <v>418</v>
      </c>
      <c r="B3" t="s">
        <v>150</v>
      </c>
      <c r="C3">
        <v>20</v>
      </c>
      <c r="D3">
        <v>24</v>
      </c>
      <c r="E3" t="s">
        <v>192</v>
      </c>
      <c r="F3" t="s">
        <v>280</v>
      </c>
      <c r="G3" t="s">
        <v>340</v>
      </c>
      <c r="H3" t="s">
        <v>342</v>
      </c>
      <c r="I3">
        <v>2</v>
      </c>
      <c r="J3">
        <v>2</v>
      </c>
      <c r="K3" t="s">
        <v>45</v>
      </c>
    </row>
    <row r="4" spans="1:11">
      <c r="A4" t="s">
        <v>419</v>
      </c>
      <c r="B4" t="s">
        <v>151</v>
      </c>
      <c r="C4">
        <v>25</v>
      </c>
      <c r="D4">
        <v>29</v>
      </c>
      <c r="I4">
        <v>3</v>
      </c>
      <c r="J4">
        <v>3</v>
      </c>
      <c r="K4" t="s">
        <v>46</v>
      </c>
    </row>
    <row r="5" spans="1:11">
      <c r="C5">
        <v>30</v>
      </c>
      <c r="D5">
        <v>34</v>
      </c>
      <c r="I5">
        <v>4</v>
      </c>
      <c r="J5">
        <v>4</v>
      </c>
      <c r="K5" t="s">
        <v>47</v>
      </c>
    </row>
    <row r="6" spans="1:11">
      <c r="C6">
        <v>35</v>
      </c>
      <c r="D6">
        <v>39</v>
      </c>
      <c r="I6">
        <v>5</v>
      </c>
      <c r="J6">
        <v>5</v>
      </c>
      <c r="K6" t="s">
        <v>48</v>
      </c>
    </row>
    <row r="7" spans="1:11">
      <c r="C7">
        <v>40</v>
      </c>
      <c r="D7">
        <v>44</v>
      </c>
      <c r="I7">
        <v>6</v>
      </c>
      <c r="J7">
        <v>6</v>
      </c>
      <c r="K7" t="s">
        <v>43</v>
      </c>
    </row>
    <row r="8" spans="1:11">
      <c r="C8">
        <v>45</v>
      </c>
      <c r="D8">
        <v>49</v>
      </c>
      <c r="I8">
        <v>7</v>
      </c>
      <c r="J8">
        <v>7</v>
      </c>
      <c r="K8" t="s">
        <v>40</v>
      </c>
    </row>
    <row r="9" spans="1:11">
      <c r="C9">
        <v>50</v>
      </c>
      <c r="D9">
        <v>54</v>
      </c>
      <c r="I9">
        <v>8</v>
      </c>
      <c r="J9">
        <v>8</v>
      </c>
    </row>
    <row r="10" spans="1:11">
      <c r="C10">
        <v>55</v>
      </c>
      <c r="D10">
        <v>59</v>
      </c>
      <c r="I10">
        <v>9</v>
      </c>
      <c r="J10">
        <v>9</v>
      </c>
    </row>
    <row r="11" spans="1:11">
      <c r="C11">
        <v>60</v>
      </c>
      <c r="D11">
        <v>64</v>
      </c>
      <c r="I11">
        <v>10</v>
      </c>
      <c r="J11">
        <v>10</v>
      </c>
    </row>
    <row r="12" spans="1:11">
      <c r="C12">
        <v>65</v>
      </c>
      <c r="D12">
        <v>69</v>
      </c>
      <c r="I12">
        <v>11</v>
      </c>
      <c r="J12">
        <v>11</v>
      </c>
    </row>
    <row r="13" spans="1:11">
      <c r="I13">
        <v>12</v>
      </c>
      <c r="J13">
        <v>12</v>
      </c>
    </row>
    <row r="14" spans="1:11">
      <c r="J14">
        <v>13</v>
      </c>
    </row>
    <row r="15" spans="1:11">
      <c r="J15">
        <v>14</v>
      </c>
    </row>
    <row r="16" spans="1:11">
      <c r="J16">
        <v>15</v>
      </c>
    </row>
    <row r="17" spans="10:10">
      <c r="J17">
        <v>16</v>
      </c>
    </row>
    <row r="18" spans="10:10">
      <c r="J18">
        <v>17</v>
      </c>
    </row>
    <row r="19" spans="10:10">
      <c r="J19">
        <v>18</v>
      </c>
    </row>
    <row r="20" spans="10:10">
      <c r="J20">
        <v>19</v>
      </c>
    </row>
    <row r="21" spans="10:10">
      <c r="J21">
        <v>20</v>
      </c>
    </row>
    <row r="22" spans="10:10">
      <c r="J22">
        <v>21</v>
      </c>
    </row>
    <row r="23" spans="10:10">
      <c r="J23">
        <v>22</v>
      </c>
    </row>
    <row r="24" spans="10:10">
      <c r="J24">
        <v>23</v>
      </c>
    </row>
    <row r="25" spans="10:10">
      <c r="J25">
        <v>24</v>
      </c>
    </row>
    <row r="26" spans="10:10">
      <c r="J26">
        <v>25</v>
      </c>
    </row>
    <row r="27" spans="10:10">
      <c r="J27">
        <v>26</v>
      </c>
    </row>
    <row r="28" spans="10:10">
      <c r="J28">
        <v>27</v>
      </c>
    </row>
    <row r="29" spans="10:10">
      <c r="J29">
        <v>28</v>
      </c>
    </row>
    <row r="30" spans="10:10">
      <c r="J30">
        <v>29</v>
      </c>
    </row>
    <row r="31" spans="10:10">
      <c r="J31">
        <v>30</v>
      </c>
    </row>
    <row r="32" spans="10:10">
      <c r="J32">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(1)はじめにお読みください</vt:lpstr>
      <vt:lpstr>(2-1)代理店様・CL様 記入必須</vt:lpstr>
      <vt:lpstr>(2-2)代理店様・CL様 エリア指定がある場合記入</vt:lpstr>
      <vt:lpstr>(3)LY記入 調査票</vt:lpstr>
      <vt:lpstr>(4)LY記入 割付</vt:lpstr>
      <vt:lpstr>プルダウン</vt:lpstr>
      <vt:lpstr>'(1)はじめにお読みください'!Print_Area</vt:lpstr>
      <vt:lpstr>'(3)LY記入 調査票'!Print_Area</vt:lpstr>
      <vt:lpstr>'(3)LY記入 調査票'!Print_Titles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murakami</dc:creator>
  <cp:lastModifiedBy>宮田貴大</cp:lastModifiedBy>
  <cp:lastPrinted>2024-05-10T03:12:29Z</cp:lastPrinted>
  <dcterms:created xsi:type="dcterms:W3CDTF">2019-05-07T04:58:05Z</dcterms:created>
  <dcterms:modified xsi:type="dcterms:W3CDTF">2024-11-19T00:47:11Z</dcterms:modified>
</cp:coreProperties>
</file>